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andro\Desktop\"/>
    </mc:Choice>
  </mc:AlternateContent>
  <bookViews>
    <workbookView xWindow="0" yWindow="0" windowWidth="23040" windowHeight="9528"/>
  </bookViews>
  <sheets>
    <sheet name="Planilha Mestre" sheetId="9" r:id="rId1"/>
    <sheet name="Função x Propriedade" sheetId="5" r:id="rId2"/>
    <sheet name="Tabela de Propriedades" sheetId="4" r:id="rId3"/>
    <sheet name="Matriz-tabela PROCV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5" l="1"/>
  <c r="C16" i="5" l="1"/>
  <c r="C15" i="5"/>
  <c r="C13" i="5"/>
  <c r="C12" i="5"/>
  <c r="C11" i="5"/>
  <c r="C10" i="5"/>
  <c r="C9" i="5"/>
  <c r="C8" i="5"/>
  <c r="C7" i="5"/>
  <c r="C5" i="5"/>
  <c r="C4" i="5"/>
  <c r="B14" i="9"/>
  <c r="K18" i="5" l="1"/>
  <c r="A8" i="7" s="1"/>
  <c r="L18" i="5"/>
  <c r="A9" i="7" s="1"/>
  <c r="F18" i="5"/>
  <c r="A3" i="7" s="1"/>
  <c r="E18" i="5"/>
  <c r="A2" i="7" s="1"/>
  <c r="I18" i="5"/>
  <c r="A6" i="7" s="1"/>
  <c r="M18" i="5"/>
  <c r="A10" i="7" s="1"/>
  <c r="J18" i="5"/>
  <c r="A7" i="7" s="1"/>
  <c r="G18" i="5"/>
  <c r="A4" i="7" s="1"/>
  <c r="D18" i="5"/>
  <c r="H18" i="5"/>
  <c r="A5" i="7" s="1"/>
  <c r="H20" i="5" l="1"/>
  <c r="A1" i="7"/>
  <c r="D20" i="5"/>
  <c r="H22" i="5" l="1"/>
  <c r="D7" i="9" s="1"/>
  <c r="D22" i="5"/>
  <c r="D2" i="9" s="1"/>
</calcChain>
</file>

<file path=xl/comments1.xml><?xml version="1.0" encoding="utf-8"?>
<comments xmlns="http://schemas.openxmlformats.org/spreadsheetml/2006/main">
  <authors>
    <author>Leandro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A densidade é a massa por unidade de volume de um material. A gravidade específica é uma medida da proporção de massa de um determinado volume de material a 23 ° C para o mesmo volume de água desionizada. Normalmente, é medido em g / cm3. A gravidade específica e densidade são diretamente relacionada; quanto maior a gravidade específica mais denso ou mais pesado um material é.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A absorção de água é usado para determinar a quantidade de água absorvida por um material sob as condições especificadas. Fatores que afetam a absorção de água incluem: tipo de plástico, aditivos utilizados, temperatura e tempo de exposição. É expresso em porcentagem que representa a relação entre o peso de água absorvida por um material, com o peso do material seco. Quanto maior for a absorção de água de um materia, mais água absorverá durante um determinado período de tempo.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Contração após 24 horas
</t>
        </r>
      </text>
    </comment>
    <comment ref="E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O coeficiente de atrito dinâmico é a cinética (movimento) da resistência de uma superfície a ser arrastado através de uma outra. O valor adimensional, é a razão entre a força requerida para deslizar as superfícies para a força perpendicular às superfícies. Um COF baixo indica que as superfícies são mais lisa, ou que existe uma menor resistência a um movimento de deslizamento.</t>
        </r>
      </text>
    </comment>
    <comment ref="F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A resistência à tracção é a força necessária para romper um material quando aplicada uma força de tracção através de uma área especificada. Quanto maior for a resistência à tracção do material, mais forte em aplicações de tração.</t>
        </r>
      </text>
    </comment>
    <comment ref="G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O módulo de elasticidade é a razão entre o stress à tensão através de uma região de um material elástico. Um elevado módulo de tracção significa que o material é rígido, ou que mais stress é necessária para produzir uma determinada quantidade de tensão.</t>
        </r>
      </text>
    </comment>
    <comment ref="H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Alongamento à tracção é a medida da deformação de um material quando é aplicada uma força de tracção. É a relação entre o comprimento alterado e o comprimento original. Materiais com alongamentos alto, tem mais elasticidade, exibem mais deformação e são, portanto, mais maleável ou dúctil.</t>
        </r>
      </text>
    </comment>
    <comment ref="I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A resistência à flexão é a pressão necessária para romper quando é aplicada uma força de flexão através de uma área especificada. Quanto maior for a resistência à flexão mais forte o material é em aplicações de flexão.</t>
        </r>
      </text>
    </comment>
    <comment ref="J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O módulo de flexão é a razão entre o stress à tensão de flexão aplicado através da região de um material elástico. Um módulo de flexão elevado significa que o material é rígido, ou que mais stress é necessária para produzir uma determinada quantidade de tensão.</t>
        </r>
      </text>
    </comment>
    <comment ref="K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A resistência à compressão é a pressão necessária para romper um material quando é aplicada uma força de compressão através de uma área especificada. Quanto maior a resistência à compressão do material é mais forte em aplicações de compressão.</t>
        </r>
      </text>
    </comment>
    <comment ref="L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O ensaio de Dureza Rockwell é um método geral para medir a dureza de um material. Embora o teste de dureza não dá uma medida direta de quaisquer propriedades de desempenho, dureza correlaciona-se com força, resistência ao desgaste, e outras propriedades. Testes de dureza é amplamente utilizado para avaliação de material devido a sua simplicidade e baixo custo relativo para a medição direta de muitas propriedades. Números de dureza não têm unidades e para os plásticos são comumente dado nas escalas R, L, M, E e K. Quanto maior o número de dureza em cada uma das escalas, mais duro é o material. </t>
        </r>
      </text>
    </comment>
    <comment ref="M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É um teste feito em um corpo de prova entalhado, que mede a resistência dos materiais ao impacto de um pêndulo. Impacto Izod é definida como a energia cinética necessária para romper o corpo de prova. Quanto maior for o valor, maior a resistência ao impacto e o material também é considerado de difícil quebra.</t>
        </r>
      </text>
    </comment>
    <comment ref="N4" authorId="0" shapeId="0">
      <text>
        <r>
          <rPr>
            <sz val="9"/>
            <color indexed="81"/>
            <rFont val="Segoe UI"/>
            <family val="2"/>
          </rPr>
          <t>É a alteração no comprimento de um corpo de prova, resultante do aumento de um grau de temperatura. Ele é utilizado para determinar a taxa na qual um material se expande em função da temperatura. Quanto maior o valor mais um material se expande e contrai com as mudanças de temperatura.</t>
        </r>
      </text>
    </comment>
    <comment ref="O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Temperatura de deflexão térmica é definida como a temperatura à qual uma barra de ensaio padrão, enverga sob uma carga específicada (66 Psi). Ela é utilizado para determinar a resistência ao calor de curto prazo. Quanto maior a temperatura de deflexão térmica mais calor ele pode suportar sob carga.</t>
        </r>
      </text>
    </comment>
    <comment ref="P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É a temperatura máxima que o material pode ser usado em aplicações intermitentes. O índice térmico de um material é uma indicação da capacidade do material de reter uma propriedade física particular, após exposição a temperaturas elevadas e / ou em períodos de tempo prolongados. O valor do Índice térmica pode ser considerada como a máxima temperatura abaixo do qual o material vai reter propriedades suficientes (normalmente 50% do valor inicial) para a aplicação pretendida ao longo de um tempo de vida útil razoável.</t>
        </r>
      </text>
    </comment>
    <comment ref="Q4" authorId="0" shapeId="0">
      <text>
        <r>
          <rPr>
            <b/>
            <sz val="9"/>
            <color indexed="81"/>
            <rFont val="Segoe UI"/>
            <family val="2"/>
          </rPr>
          <t>Leandro:</t>
        </r>
        <r>
          <rPr>
            <sz val="9"/>
            <color indexed="81"/>
            <rFont val="Segoe UI"/>
            <family val="2"/>
          </rPr>
          <t xml:space="preserve">
Rigidez dielétrica é uma medida da resistência eléctrica de um material como um isolante. Resistência dielétrica é definida como a máxima tensão necessária para produzir uma falha dielétrica através do material e é expresso em Volts por unidade de espessura. Quanto maior for a resistência dielétrica do material, melhor é a sua qualidade como um isolante.</t>
        </r>
      </text>
    </comment>
  </commentList>
</comments>
</file>

<file path=xl/sharedStrings.xml><?xml version="1.0" encoding="utf-8"?>
<sst xmlns="http://schemas.openxmlformats.org/spreadsheetml/2006/main" count="214" uniqueCount="161">
  <si>
    <t>PEBD</t>
  </si>
  <si>
    <t>PEAD</t>
  </si>
  <si>
    <t>PP</t>
  </si>
  <si>
    <t>PVC</t>
  </si>
  <si>
    <t>PET</t>
  </si>
  <si>
    <t>PC</t>
  </si>
  <si>
    <t>POM</t>
  </si>
  <si>
    <t>PBT</t>
  </si>
  <si>
    <t>ABS</t>
  </si>
  <si>
    <t>7.7</t>
  </si>
  <si>
    <t>0.30</t>
  </si>
  <si>
    <t>0.15</t>
  </si>
  <si>
    <t>1.0</t>
  </si>
  <si>
    <t>0.06</t>
  </si>
  <si>
    <t>1.5</t>
  </si>
  <si>
    <t>0.25</t>
  </si>
  <si>
    <t>0.10</t>
  </si>
  <si>
    <t>no break</t>
  </si>
  <si>
    <t>0.08</t>
  </si>
  <si>
    <t>0.7</t>
  </si>
  <si>
    <t>1.2</t>
  </si>
  <si>
    <t>1.04</t>
  </si>
  <si>
    <t>1.20</t>
  </si>
  <si>
    <t>1.42</t>
  </si>
  <si>
    <t>0.96</t>
  </si>
  <si>
    <t>0.92</t>
  </si>
  <si>
    <t>1.30</t>
  </si>
  <si>
    <t>1.38</t>
  </si>
  <si>
    <t>0.91</t>
  </si>
  <si>
    <t>R102</t>
  </si>
  <si>
    <t>R115</t>
  </si>
  <si>
    <t>R117</t>
  </si>
  <si>
    <t>R92</t>
  </si>
  <si>
    <t>5.6</t>
  </si>
  <si>
    <t>3.8</t>
  </si>
  <si>
    <t>3.2</t>
  </si>
  <si>
    <t>6.8</t>
  </si>
  <si>
    <t>7.0</t>
  </si>
  <si>
    <t>5.0</t>
  </si>
  <si>
    <t>3.9</t>
  </si>
  <si>
    <t>0.2</t>
  </si>
  <si>
    <t>0.22</t>
  </si>
  <si>
    <t>0.35</t>
  </si>
  <si>
    <t>0.38</t>
  </si>
  <si>
    <t>0.26</t>
  </si>
  <si>
    <t>0.01</t>
  </si>
  <si>
    <t>0.28</t>
  </si>
  <si>
    <t>Absorção de água</t>
  </si>
  <si>
    <t>1.16</t>
  </si>
  <si>
    <t>0.27</t>
  </si>
  <si>
    <t>%</t>
  </si>
  <si>
    <t xml:space="preserve">Coeficiente de Fricção </t>
  </si>
  <si>
    <t>g/cm3</t>
  </si>
  <si>
    <t>Adimensional</t>
  </si>
  <si>
    <t>psi</t>
  </si>
  <si>
    <t>Elongamento á Tensão</t>
  </si>
  <si>
    <t>Specific Gravity</t>
  </si>
  <si>
    <t>Water Absorption</t>
  </si>
  <si>
    <t>Tensile Strength</t>
  </si>
  <si>
    <t>Coefficient    of Friction</t>
  </si>
  <si>
    <t>PA</t>
  </si>
  <si>
    <t>MATERIAIS</t>
  </si>
  <si>
    <t>Tensile Modulus of Elasticity</t>
  </si>
  <si>
    <t>Tensile Elongation</t>
  </si>
  <si>
    <t>Flexural Strength</t>
  </si>
  <si>
    <t>Resistência à Flexão</t>
  </si>
  <si>
    <t xml:space="preserve">Resistência à Tração </t>
  </si>
  <si>
    <t>Módulo de Elasticidade</t>
  </si>
  <si>
    <t xml:space="preserve">Módulo de Flexão </t>
  </si>
  <si>
    <t>Flexural Modulus</t>
  </si>
  <si>
    <t>Compressive Strength</t>
  </si>
  <si>
    <t>Dureza Rockwell</t>
  </si>
  <si>
    <t>Hardness Rockwell</t>
  </si>
  <si>
    <t>R70</t>
  </si>
  <si>
    <t>R81</t>
  </si>
  <si>
    <t>R125</t>
  </si>
  <si>
    <t>R118</t>
  </si>
  <si>
    <t>R120</t>
  </si>
  <si>
    <t xml:space="preserve">Izod Impact </t>
  </si>
  <si>
    <t>Gravidade Específica</t>
  </si>
  <si>
    <t xml:space="preserve">Resistência à compressão </t>
  </si>
  <si>
    <t>Resistência ao Impacto Izod</t>
  </si>
  <si>
    <t>14.0</t>
  </si>
  <si>
    <t>0.8</t>
  </si>
  <si>
    <t>1.1</t>
  </si>
  <si>
    <t>4.64</t>
  </si>
  <si>
    <t>4.3</t>
  </si>
  <si>
    <t>ft*lbs/in</t>
  </si>
  <si>
    <t>Coeficiente de expansão térmica Linear</t>
  </si>
  <si>
    <t>Coefficient of Linear Thermal Expansion</t>
  </si>
  <si>
    <t>6.0</t>
  </si>
  <si>
    <t>Temperatura de Deflexão Térmica</t>
  </si>
  <si>
    <t>Heat Deflection Temperature</t>
  </si>
  <si>
    <t>°F</t>
  </si>
  <si>
    <r>
      <t>in/in/</t>
    </r>
    <r>
      <rPr>
        <sz val="12"/>
        <color rgb="FF333333"/>
        <rFont val="Calibri"/>
        <family val="2"/>
      </rPr>
      <t>°</t>
    </r>
    <r>
      <rPr>
        <sz val="12"/>
        <color rgb="FF333333"/>
        <rFont val="Arial"/>
        <family val="2"/>
      </rPr>
      <t>F x 10</t>
    </r>
    <r>
      <rPr>
        <vertAlign val="superscript"/>
        <sz val="12"/>
        <color rgb="FF333333"/>
        <rFont val="Arial"/>
        <family val="2"/>
      </rPr>
      <t>-5</t>
    </r>
  </si>
  <si>
    <t>Temperatura máxima de serviço contínuo no ar</t>
  </si>
  <si>
    <t xml:space="preserve">Max continuous service temperature in air </t>
  </si>
  <si>
    <t>Dielectric Strength</t>
  </si>
  <si>
    <t xml:space="preserve">Rigidez Dielétrica </t>
  </si>
  <si>
    <t>ASTM D149</t>
  </si>
  <si>
    <t>V/mil</t>
  </si>
  <si>
    <t>ASTM D648</t>
  </si>
  <si>
    <t>ASTM D696</t>
  </si>
  <si>
    <t>ASTM D695</t>
  </si>
  <si>
    <t>ASTM D256</t>
  </si>
  <si>
    <t>ASTM D785</t>
  </si>
  <si>
    <t>ASTM D790</t>
  </si>
  <si>
    <t>ASTM D638</t>
  </si>
  <si>
    <t>ASTM D792</t>
  </si>
  <si>
    <t>ASTM D3702</t>
  </si>
  <si>
    <t>ASTM D570</t>
  </si>
  <si>
    <t xml:space="preserve">Propriedades </t>
  </si>
  <si>
    <t xml:space="preserve">Normas </t>
  </si>
  <si>
    <t xml:space="preserve">Property </t>
  </si>
  <si>
    <t xml:space="preserve">Custo do Material </t>
  </si>
  <si>
    <t>R$ / Kg</t>
  </si>
  <si>
    <t xml:space="preserve">Estabilidade Dimensional </t>
  </si>
  <si>
    <t xml:space="preserve">Suportar montagem </t>
  </si>
  <si>
    <t xml:space="preserve">Suportar cargas </t>
  </si>
  <si>
    <t xml:space="preserve">Resistir a riscos </t>
  </si>
  <si>
    <t xml:space="preserve">Resistir estiramento </t>
  </si>
  <si>
    <t xml:space="preserve">Leveza </t>
  </si>
  <si>
    <t xml:space="preserve">Resistir choques e vibrações </t>
  </si>
  <si>
    <t xml:space="preserve">Contração </t>
  </si>
  <si>
    <t xml:space="preserve">Função desejada para o produto </t>
  </si>
  <si>
    <t xml:space="preserve">Propriedade relacionada com a função desejada </t>
  </si>
  <si>
    <t>Facilitar soldagem e metalização</t>
  </si>
  <si>
    <t xml:space="preserve">Reduzir custo </t>
  </si>
  <si>
    <t>Peça lisa, deslizantes</t>
  </si>
  <si>
    <t xml:space="preserve">Resistir temperatura alta </t>
  </si>
  <si>
    <t xml:space="preserve">Isolante elétrico </t>
  </si>
  <si>
    <t xml:space="preserve">PBT </t>
  </si>
  <si>
    <t xml:space="preserve">Baixa- Contração </t>
  </si>
  <si>
    <t>Baixa- Absorção de umidade</t>
  </si>
  <si>
    <t xml:space="preserve">Alta- Resistência a tração </t>
  </si>
  <si>
    <t xml:space="preserve">Alta- Resistência ao impacto </t>
  </si>
  <si>
    <t xml:space="preserve">Alto- Módulo de flexão </t>
  </si>
  <si>
    <t>Alta- Resistência a flexão</t>
  </si>
  <si>
    <t>Alto- Alongamento na ruptura</t>
  </si>
  <si>
    <t xml:space="preserve">Alta- Resistência a compressão </t>
  </si>
  <si>
    <t xml:space="preserve">Alta- Dureza superficial </t>
  </si>
  <si>
    <t xml:space="preserve">Alto- HDT </t>
  </si>
  <si>
    <t xml:space="preserve">Baixa- Densidade </t>
  </si>
  <si>
    <t xml:space="preserve">Baixo- Coeficiente de atrito </t>
  </si>
  <si>
    <t>Baixo- Valor R$/Kg</t>
  </si>
  <si>
    <t xml:space="preserve">Alta- Temperatura de uso continuo </t>
  </si>
  <si>
    <t xml:space="preserve">Alta- Rigidez dielétrica </t>
  </si>
  <si>
    <t xml:space="preserve">Contracion </t>
  </si>
  <si>
    <t>Importância (%)</t>
  </si>
  <si>
    <t>Maior valor</t>
  </si>
  <si>
    <t xml:space="preserve">Resultados </t>
  </si>
  <si>
    <t xml:space="preserve">Fraco </t>
  </si>
  <si>
    <t xml:space="preserve">Forte </t>
  </si>
  <si>
    <t>Nota</t>
  </si>
  <si>
    <t>Desempenho</t>
  </si>
  <si>
    <t xml:space="preserve">Soma das importâncias </t>
  </si>
  <si>
    <r>
      <t>1</t>
    </r>
    <r>
      <rPr>
        <b/>
        <sz val="12"/>
        <color theme="1"/>
        <rFont val="Calibri"/>
        <family val="2"/>
      </rPr>
      <t>°</t>
    </r>
    <r>
      <rPr>
        <b/>
        <sz val="12"/>
        <color theme="1"/>
        <rFont val="Times New Roman"/>
        <family val="1"/>
      </rPr>
      <t xml:space="preserve"> Material Escolhido </t>
    </r>
  </si>
  <si>
    <r>
      <rPr>
        <b/>
        <sz val="12"/>
        <color theme="1"/>
        <rFont val="Calibri"/>
        <family val="2"/>
      </rPr>
      <t>2°</t>
    </r>
    <r>
      <rPr>
        <b/>
        <sz val="12"/>
        <color theme="1"/>
        <rFont val="Times New Roman"/>
        <family val="1"/>
      </rPr>
      <t xml:space="preserve"> Material Escolhido </t>
    </r>
  </si>
  <si>
    <r>
      <t>1</t>
    </r>
    <r>
      <rPr>
        <b/>
        <sz val="12"/>
        <color theme="1"/>
        <rFont val="Calibri"/>
        <family val="2"/>
      </rPr>
      <t xml:space="preserve">° </t>
    </r>
    <r>
      <rPr>
        <b/>
        <sz val="12"/>
        <color theme="1"/>
        <rFont val="Arial"/>
        <family val="2"/>
      </rPr>
      <t xml:space="preserve">Plástico escolhido </t>
    </r>
  </si>
  <si>
    <r>
      <rPr>
        <b/>
        <sz val="12"/>
        <color theme="1"/>
        <rFont val="Calibri"/>
        <family val="2"/>
      </rPr>
      <t xml:space="preserve">2° </t>
    </r>
    <r>
      <rPr>
        <b/>
        <sz val="12"/>
        <color theme="1"/>
        <rFont val="Arial"/>
        <family val="2"/>
      </rPr>
      <t xml:space="preserve">Plástico escolhido </t>
    </r>
  </si>
  <si>
    <t>2° Maior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</si>
</sst>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&quot;R$&quot;\ #,##0.00"/>
  </numFmts>
  <fonts count="18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333333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vertAlign val="superscript"/>
      <sz val="12"/>
      <color rgb="FF333333"/>
      <name val="Arial"/>
      <family val="2"/>
    </font>
    <font>
      <sz val="12"/>
      <color rgb="FF333333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sz val="2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749E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AEAEA"/>
      </left>
      <right/>
      <top style="medium">
        <color rgb="FFEAEAEA"/>
      </top>
      <bottom/>
      <diagonal/>
    </border>
    <border>
      <left style="medium">
        <color rgb="FFEAEAEA"/>
      </left>
      <right/>
      <top/>
      <bottom/>
      <diagonal/>
    </border>
    <border>
      <left style="medium">
        <color rgb="FFEAEAEA"/>
      </left>
      <right/>
      <top/>
      <bottom style="medium">
        <color rgb="FFEAEAEA"/>
      </bottom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/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 style="medium">
        <color rgb="FFEAEAEA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EAEAEA"/>
      </top>
      <bottom style="medium">
        <color rgb="FFEAEAEA"/>
      </bottom>
      <diagonal/>
    </border>
    <border>
      <left/>
      <right/>
      <top/>
      <bottom style="medium">
        <color rgb="FFEAEAEA"/>
      </bottom>
      <diagonal/>
    </border>
    <border>
      <left style="medium">
        <color rgb="FFEAEAEA"/>
      </left>
      <right style="medium">
        <color rgb="FFEAEAEA"/>
      </right>
      <top/>
      <bottom style="medium">
        <color rgb="FFEAEAEA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/>
    </xf>
    <xf numFmtId="0" fontId="0" fillId="0" borderId="0" xfId="0" applyProtection="1"/>
    <xf numFmtId="0" fontId="0" fillId="0" borderId="0" xfId="0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6" xfId="0" applyBorder="1"/>
    <xf numFmtId="0" fontId="2" fillId="5" borderId="0" xfId="0" applyFont="1" applyFill="1" applyAlignment="1" applyProtection="1">
      <alignment horizont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11" borderId="0" xfId="0" applyFont="1" applyFill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3" fillId="1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/>
    </xf>
    <xf numFmtId="0" fontId="3" fillId="12" borderId="0" xfId="0" applyFont="1" applyFill="1" applyAlignment="1" applyProtection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center"/>
    </xf>
    <xf numFmtId="166" fontId="1" fillId="5" borderId="10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/>
    </xf>
    <xf numFmtId="0" fontId="1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 wrapText="1"/>
    </xf>
    <xf numFmtId="166" fontId="1" fillId="5" borderId="12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2" fontId="14" fillId="0" borderId="0" xfId="0" applyNumberFormat="1" applyFont="1" applyAlignment="1">
      <alignment horizontal="center"/>
    </xf>
    <xf numFmtId="1" fontId="13" fillId="12" borderId="0" xfId="0" applyNumberFormat="1" applyFont="1" applyFill="1" applyAlignment="1">
      <alignment horizontal="center" vertical="center"/>
    </xf>
    <xf numFmtId="1" fontId="13" fillId="10" borderId="0" xfId="0" applyNumberFormat="1" applyFont="1" applyFill="1" applyAlignment="1">
      <alignment horizontal="center" vertical="center"/>
    </xf>
    <xf numFmtId="0" fontId="12" fillId="5" borderId="9" xfId="0" applyFont="1" applyFill="1" applyBorder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15" fillId="8" borderId="14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5" fillId="13" borderId="20" xfId="0" applyFont="1" applyFill="1" applyBorder="1" applyAlignment="1">
      <alignment horizontal="center" vertical="center"/>
    </xf>
    <xf numFmtId="0" fontId="15" fillId="13" borderId="21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3" fillId="9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9EC2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280246</xdr:colOff>
      <xdr:row>2</xdr:row>
      <xdr:rowOff>101600</xdr:rowOff>
    </xdr:from>
    <xdr:to>
      <xdr:col>15</xdr:col>
      <xdr:colOff>787399</xdr:colOff>
      <xdr:row>9</xdr:row>
      <xdr:rowOff>237067</xdr:rowOff>
    </xdr:to>
    <xdr:sp macro="" textlink="">
      <xdr:nvSpPr>
        <xdr:cNvPr id="3" name="Triângulo retângulo 2"/>
        <xdr:cNvSpPr/>
      </xdr:nvSpPr>
      <xdr:spPr>
        <a:xfrm>
          <a:off x="15892779" y="804333"/>
          <a:ext cx="507153" cy="2091267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152400</xdr:colOff>
      <xdr:row>1</xdr:row>
      <xdr:rowOff>38100</xdr:rowOff>
    </xdr:to>
    <xdr:sp macro="" textlink="">
      <xdr:nvSpPr>
        <xdr:cNvPr id="2" name="AutoShape 1" descr="Sort"/>
        <xdr:cNvSpPr>
          <a:spLocks noChangeAspect="1" noChangeArrowheads="1"/>
        </xdr:cNvSpPr>
      </xdr:nvSpPr>
      <xdr:spPr bwMode="auto">
        <a:xfrm>
          <a:off x="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3" name="AutoShape 2" descr="Sort"/>
        <xdr:cNvSpPr>
          <a:spLocks noChangeAspect="1" noChangeArrowheads="1"/>
        </xdr:cNvSpPr>
      </xdr:nvSpPr>
      <xdr:spPr bwMode="auto">
        <a:xfrm>
          <a:off x="60960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4" name="AutoShape 3" descr="Sort"/>
        <xdr:cNvSpPr>
          <a:spLocks noChangeAspect="1" noChangeArrowheads="1"/>
        </xdr:cNvSpPr>
      </xdr:nvSpPr>
      <xdr:spPr bwMode="auto">
        <a:xfrm>
          <a:off x="155448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5" name="AutoShape 4" descr="Sort"/>
        <xdr:cNvSpPr>
          <a:spLocks noChangeAspect="1" noChangeArrowheads="1"/>
        </xdr:cNvSpPr>
      </xdr:nvSpPr>
      <xdr:spPr bwMode="auto">
        <a:xfrm>
          <a:off x="249936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6" name="AutoShape 5" descr="Sort"/>
        <xdr:cNvSpPr>
          <a:spLocks noChangeAspect="1" noChangeArrowheads="1"/>
        </xdr:cNvSpPr>
      </xdr:nvSpPr>
      <xdr:spPr bwMode="auto">
        <a:xfrm>
          <a:off x="350520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7" name="AutoShape 6" descr="Sort"/>
        <xdr:cNvSpPr>
          <a:spLocks noChangeAspect="1" noChangeArrowheads="1"/>
        </xdr:cNvSpPr>
      </xdr:nvSpPr>
      <xdr:spPr bwMode="auto">
        <a:xfrm>
          <a:off x="444246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38100</xdr:rowOff>
    </xdr:to>
    <xdr:sp macro="" textlink="">
      <xdr:nvSpPr>
        <xdr:cNvPr id="8" name="AutoShape 7" descr="Sort"/>
        <xdr:cNvSpPr>
          <a:spLocks noChangeAspect="1" noChangeArrowheads="1"/>
        </xdr:cNvSpPr>
      </xdr:nvSpPr>
      <xdr:spPr bwMode="auto">
        <a:xfrm>
          <a:off x="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9" name="AutoShape 8" descr="Sort"/>
        <xdr:cNvSpPr>
          <a:spLocks noChangeAspect="1" noChangeArrowheads="1"/>
        </xdr:cNvSpPr>
      </xdr:nvSpPr>
      <xdr:spPr bwMode="auto">
        <a:xfrm>
          <a:off x="60960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10" name="AutoShape 9" descr="Sort"/>
        <xdr:cNvSpPr>
          <a:spLocks noChangeAspect="1" noChangeArrowheads="1"/>
        </xdr:cNvSpPr>
      </xdr:nvSpPr>
      <xdr:spPr bwMode="auto">
        <a:xfrm>
          <a:off x="155448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11" name="AutoShape 10" descr="Sort"/>
        <xdr:cNvSpPr>
          <a:spLocks noChangeAspect="1" noChangeArrowheads="1"/>
        </xdr:cNvSpPr>
      </xdr:nvSpPr>
      <xdr:spPr bwMode="auto">
        <a:xfrm>
          <a:off x="249936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12" name="AutoShape 11" descr="Sort"/>
        <xdr:cNvSpPr>
          <a:spLocks noChangeAspect="1" noChangeArrowheads="1"/>
        </xdr:cNvSpPr>
      </xdr:nvSpPr>
      <xdr:spPr bwMode="auto">
        <a:xfrm>
          <a:off x="350520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13" name="AutoShape 12" descr="Sort"/>
        <xdr:cNvSpPr>
          <a:spLocks noChangeAspect="1" noChangeArrowheads="1"/>
        </xdr:cNvSpPr>
      </xdr:nvSpPr>
      <xdr:spPr bwMode="auto">
        <a:xfrm>
          <a:off x="444246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14" name="AutoShape 25" descr="Sort"/>
        <xdr:cNvSpPr>
          <a:spLocks noChangeAspect="1" noChangeArrowheads="1"/>
        </xdr:cNvSpPr>
      </xdr:nvSpPr>
      <xdr:spPr bwMode="auto">
        <a:xfrm>
          <a:off x="61493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15" name="AutoShape 26" descr="Sort"/>
        <xdr:cNvSpPr>
          <a:spLocks noChangeAspect="1" noChangeArrowheads="1"/>
        </xdr:cNvSpPr>
      </xdr:nvSpPr>
      <xdr:spPr bwMode="auto">
        <a:xfrm>
          <a:off x="61493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541020</xdr:colOff>
      <xdr:row>1</xdr:row>
      <xdr:rowOff>0</xdr:rowOff>
    </xdr:from>
    <xdr:to>
      <xdr:col>1</xdr:col>
      <xdr:colOff>693420</xdr:colOff>
      <xdr:row>1</xdr:row>
      <xdr:rowOff>38100</xdr:rowOff>
    </xdr:to>
    <xdr:sp macro="" textlink="">
      <xdr:nvSpPr>
        <xdr:cNvPr id="16" name="AutoShape 27" descr="Sort"/>
        <xdr:cNvSpPr>
          <a:spLocks noChangeAspect="1" noChangeArrowheads="1"/>
        </xdr:cNvSpPr>
      </xdr:nvSpPr>
      <xdr:spPr bwMode="auto">
        <a:xfrm>
          <a:off x="6690360" y="1059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17" name="AutoShape 28" descr="Sort"/>
        <xdr:cNvSpPr>
          <a:spLocks noChangeAspect="1" noChangeArrowheads="1"/>
        </xdr:cNvSpPr>
      </xdr:nvSpPr>
      <xdr:spPr bwMode="auto">
        <a:xfrm>
          <a:off x="61493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38100</xdr:rowOff>
    </xdr:to>
    <xdr:sp macro="" textlink="">
      <xdr:nvSpPr>
        <xdr:cNvPr id="18" name="AutoShape 29" descr="Sort"/>
        <xdr:cNvSpPr>
          <a:spLocks noChangeAspect="1" noChangeArrowheads="1"/>
        </xdr:cNvSpPr>
      </xdr:nvSpPr>
      <xdr:spPr bwMode="auto">
        <a:xfrm>
          <a:off x="61493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152400</xdr:colOff>
      <xdr:row>4</xdr:row>
      <xdr:rowOff>38100</xdr:rowOff>
    </xdr:to>
    <xdr:sp macro="" textlink="">
      <xdr:nvSpPr>
        <xdr:cNvPr id="19" name="AutoShape 30" descr="Sort"/>
        <xdr:cNvSpPr>
          <a:spLocks noChangeAspect="1" noChangeArrowheads="1"/>
        </xdr:cNvSpPr>
      </xdr:nvSpPr>
      <xdr:spPr bwMode="auto">
        <a:xfrm>
          <a:off x="67589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152400</xdr:colOff>
      <xdr:row>1</xdr:row>
      <xdr:rowOff>38100</xdr:rowOff>
    </xdr:to>
    <xdr:sp macro="" textlink="">
      <xdr:nvSpPr>
        <xdr:cNvPr id="20" name="AutoShape 31" descr="Sort"/>
        <xdr:cNvSpPr>
          <a:spLocks noChangeAspect="1" noChangeArrowheads="1"/>
        </xdr:cNvSpPr>
      </xdr:nvSpPr>
      <xdr:spPr bwMode="auto">
        <a:xfrm>
          <a:off x="79781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152400</xdr:colOff>
      <xdr:row>1</xdr:row>
      <xdr:rowOff>38100</xdr:rowOff>
    </xdr:to>
    <xdr:sp macro="" textlink="">
      <xdr:nvSpPr>
        <xdr:cNvPr id="21" name="AutoShape 32" descr="Sort"/>
        <xdr:cNvSpPr>
          <a:spLocks noChangeAspect="1" noChangeArrowheads="1"/>
        </xdr:cNvSpPr>
      </xdr:nvSpPr>
      <xdr:spPr bwMode="auto">
        <a:xfrm>
          <a:off x="79781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152400</xdr:colOff>
      <xdr:row>1</xdr:row>
      <xdr:rowOff>38100</xdr:rowOff>
    </xdr:to>
    <xdr:sp macro="" textlink="">
      <xdr:nvSpPr>
        <xdr:cNvPr id="22" name="AutoShape 33" descr="Sort"/>
        <xdr:cNvSpPr>
          <a:spLocks noChangeAspect="1" noChangeArrowheads="1"/>
        </xdr:cNvSpPr>
      </xdr:nvSpPr>
      <xdr:spPr bwMode="auto">
        <a:xfrm>
          <a:off x="85877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152400</xdr:colOff>
      <xdr:row>1</xdr:row>
      <xdr:rowOff>38100</xdr:rowOff>
    </xdr:to>
    <xdr:sp macro="" textlink="">
      <xdr:nvSpPr>
        <xdr:cNvPr id="23" name="AutoShape 34" descr="Sort"/>
        <xdr:cNvSpPr>
          <a:spLocks noChangeAspect="1" noChangeArrowheads="1"/>
        </xdr:cNvSpPr>
      </xdr:nvSpPr>
      <xdr:spPr bwMode="auto">
        <a:xfrm>
          <a:off x="91973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152400</xdr:colOff>
      <xdr:row>1</xdr:row>
      <xdr:rowOff>38100</xdr:rowOff>
    </xdr:to>
    <xdr:sp macro="" textlink="">
      <xdr:nvSpPr>
        <xdr:cNvPr id="24" name="AutoShape 35" descr="Sort"/>
        <xdr:cNvSpPr>
          <a:spLocks noChangeAspect="1" noChangeArrowheads="1"/>
        </xdr:cNvSpPr>
      </xdr:nvSpPr>
      <xdr:spPr bwMode="auto">
        <a:xfrm>
          <a:off x="98069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152400</xdr:colOff>
      <xdr:row>1</xdr:row>
      <xdr:rowOff>38100</xdr:rowOff>
    </xdr:to>
    <xdr:sp macro="" textlink="">
      <xdr:nvSpPr>
        <xdr:cNvPr id="25" name="AutoShape 36" descr="Sort"/>
        <xdr:cNvSpPr>
          <a:spLocks noChangeAspect="1" noChangeArrowheads="1"/>
        </xdr:cNvSpPr>
      </xdr:nvSpPr>
      <xdr:spPr bwMode="auto">
        <a:xfrm>
          <a:off x="104165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152400</xdr:colOff>
      <xdr:row>1</xdr:row>
      <xdr:rowOff>38100</xdr:rowOff>
    </xdr:to>
    <xdr:sp macro="" textlink="">
      <xdr:nvSpPr>
        <xdr:cNvPr id="26" name="AutoShape 37" descr="Sort"/>
        <xdr:cNvSpPr>
          <a:spLocks noChangeAspect="1" noChangeArrowheads="1"/>
        </xdr:cNvSpPr>
      </xdr:nvSpPr>
      <xdr:spPr bwMode="auto">
        <a:xfrm>
          <a:off x="110261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152400</xdr:colOff>
      <xdr:row>1</xdr:row>
      <xdr:rowOff>38100</xdr:rowOff>
    </xdr:to>
    <xdr:sp macro="" textlink="">
      <xdr:nvSpPr>
        <xdr:cNvPr id="27" name="AutoShape 38" descr="Sort"/>
        <xdr:cNvSpPr>
          <a:spLocks noChangeAspect="1" noChangeArrowheads="1"/>
        </xdr:cNvSpPr>
      </xdr:nvSpPr>
      <xdr:spPr bwMode="auto">
        <a:xfrm>
          <a:off x="116357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152400</xdr:colOff>
      <xdr:row>1</xdr:row>
      <xdr:rowOff>38100</xdr:rowOff>
    </xdr:to>
    <xdr:sp macro="" textlink="">
      <xdr:nvSpPr>
        <xdr:cNvPr id="28" name="AutoShape 39" descr="Sort"/>
        <xdr:cNvSpPr>
          <a:spLocks noChangeAspect="1" noChangeArrowheads="1"/>
        </xdr:cNvSpPr>
      </xdr:nvSpPr>
      <xdr:spPr bwMode="auto">
        <a:xfrm>
          <a:off x="12245340" y="73914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152400</xdr:colOff>
      <xdr:row>4</xdr:row>
      <xdr:rowOff>38100</xdr:rowOff>
    </xdr:to>
    <xdr:sp macro="" textlink="">
      <xdr:nvSpPr>
        <xdr:cNvPr id="29" name="AutoShape 40" descr="Sort"/>
        <xdr:cNvSpPr>
          <a:spLocks noChangeAspect="1" noChangeArrowheads="1"/>
        </xdr:cNvSpPr>
      </xdr:nvSpPr>
      <xdr:spPr bwMode="auto">
        <a:xfrm>
          <a:off x="79781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152400</xdr:colOff>
      <xdr:row>4</xdr:row>
      <xdr:rowOff>38100</xdr:rowOff>
    </xdr:to>
    <xdr:sp macro="" textlink="">
      <xdr:nvSpPr>
        <xdr:cNvPr id="30" name="AutoShape 41" descr="Sort"/>
        <xdr:cNvSpPr>
          <a:spLocks noChangeAspect="1" noChangeArrowheads="1"/>
        </xdr:cNvSpPr>
      </xdr:nvSpPr>
      <xdr:spPr bwMode="auto">
        <a:xfrm>
          <a:off x="79781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152400</xdr:colOff>
      <xdr:row>4</xdr:row>
      <xdr:rowOff>38100</xdr:rowOff>
    </xdr:to>
    <xdr:sp macro="" textlink="">
      <xdr:nvSpPr>
        <xdr:cNvPr id="31" name="AutoShape 42" descr="Sort"/>
        <xdr:cNvSpPr>
          <a:spLocks noChangeAspect="1" noChangeArrowheads="1"/>
        </xdr:cNvSpPr>
      </xdr:nvSpPr>
      <xdr:spPr bwMode="auto">
        <a:xfrm>
          <a:off x="85877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152400</xdr:colOff>
      <xdr:row>4</xdr:row>
      <xdr:rowOff>38100</xdr:rowOff>
    </xdr:to>
    <xdr:sp macro="" textlink="">
      <xdr:nvSpPr>
        <xdr:cNvPr id="32" name="AutoShape 43" descr="Sort"/>
        <xdr:cNvSpPr>
          <a:spLocks noChangeAspect="1" noChangeArrowheads="1"/>
        </xdr:cNvSpPr>
      </xdr:nvSpPr>
      <xdr:spPr bwMode="auto">
        <a:xfrm>
          <a:off x="91973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152400</xdr:colOff>
      <xdr:row>4</xdr:row>
      <xdr:rowOff>38100</xdr:rowOff>
    </xdr:to>
    <xdr:sp macro="" textlink="">
      <xdr:nvSpPr>
        <xdr:cNvPr id="33" name="AutoShape 44" descr="Sort"/>
        <xdr:cNvSpPr>
          <a:spLocks noChangeAspect="1" noChangeArrowheads="1"/>
        </xdr:cNvSpPr>
      </xdr:nvSpPr>
      <xdr:spPr bwMode="auto">
        <a:xfrm>
          <a:off x="98069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152400</xdr:colOff>
      <xdr:row>4</xdr:row>
      <xdr:rowOff>38100</xdr:rowOff>
    </xdr:to>
    <xdr:sp macro="" textlink="">
      <xdr:nvSpPr>
        <xdr:cNvPr id="35" name="AutoShape 46" descr="Sort"/>
        <xdr:cNvSpPr>
          <a:spLocks noChangeAspect="1" noChangeArrowheads="1"/>
        </xdr:cNvSpPr>
      </xdr:nvSpPr>
      <xdr:spPr bwMode="auto">
        <a:xfrm>
          <a:off x="110261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152400</xdr:colOff>
      <xdr:row>4</xdr:row>
      <xdr:rowOff>38100</xdr:rowOff>
    </xdr:to>
    <xdr:sp macro="" textlink="">
      <xdr:nvSpPr>
        <xdr:cNvPr id="36" name="AutoShape 47" descr="Sort"/>
        <xdr:cNvSpPr>
          <a:spLocks noChangeAspect="1" noChangeArrowheads="1"/>
        </xdr:cNvSpPr>
      </xdr:nvSpPr>
      <xdr:spPr bwMode="auto">
        <a:xfrm>
          <a:off x="116357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38100</xdr:rowOff>
    </xdr:to>
    <xdr:sp macro="" textlink="">
      <xdr:nvSpPr>
        <xdr:cNvPr id="37" name="AutoShape 48" descr="Sort"/>
        <xdr:cNvSpPr>
          <a:spLocks noChangeAspect="1" noChangeArrowheads="1"/>
        </xdr:cNvSpPr>
      </xdr:nvSpPr>
      <xdr:spPr bwMode="auto">
        <a:xfrm>
          <a:off x="12245340" y="25831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152400</xdr:colOff>
      <xdr:row>1</xdr:row>
      <xdr:rowOff>38100</xdr:rowOff>
    </xdr:to>
    <xdr:sp macro="" textlink="">
      <xdr:nvSpPr>
        <xdr:cNvPr id="4097" name="AutoShape 1" descr="Sort"/>
        <xdr:cNvSpPr>
          <a:spLocks noChangeAspect="1" noChangeArrowheads="1"/>
        </xdr:cNvSpPr>
      </xdr:nvSpPr>
      <xdr:spPr bwMode="auto">
        <a:xfrm>
          <a:off x="12192000" y="31318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152400</xdr:colOff>
      <xdr:row>1</xdr:row>
      <xdr:rowOff>38100</xdr:rowOff>
    </xdr:to>
    <xdr:sp macro="" textlink="">
      <xdr:nvSpPr>
        <xdr:cNvPr id="4098" name="AutoShape 2" descr="Sort"/>
        <xdr:cNvSpPr>
          <a:spLocks noChangeAspect="1" noChangeArrowheads="1"/>
        </xdr:cNvSpPr>
      </xdr:nvSpPr>
      <xdr:spPr bwMode="auto">
        <a:xfrm>
          <a:off x="12801600" y="31318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152400</xdr:colOff>
      <xdr:row>1</xdr:row>
      <xdr:rowOff>38100</xdr:rowOff>
    </xdr:to>
    <xdr:sp macro="" textlink="">
      <xdr:nvSpPr>
        <xdr:cNvPr id="4099" name="AutoShape 3" descr="Sort"/>
        <xdr:cNvSpPr>
          <a:spLocks noChangeAspect="1" noChangeArrowheads="1"/>
        </xdr:cNvSpPr>
      </xdr:nvSpPr>
      <xdr:spPr bwMode="auto">
        <a:xfrm>
          <a:off x="13411200" y="31318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38100</xdr:rowOff>
    </xdr:to>
    <xdr:sp macro="" textlink="">
      <xdr:nvSpPr>
        <xdr:cNvPr id="4100" name="AutoShape 4" descr="Sort"/>
        <xdr:cNvSpPr>
          <a:spLocks noChangeAspect="1" noChangeArrowheads="1"/>
        </xdr:cNvSpPr>
      </xdr:nvSpPr>
      <xdr:spPr bwMode="auto">
        <a:xfrm>
          <a:off x="14020800" y="31318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152400</xdr:colOff>
      <xdr:row>4</xdr:row>
      <xdr:rowOff>38100</xdr:rowOff>
    </xdr:to>
    <xdr:sp macro="" textlink="">
      <xdr:nvSpPr>
        <xdr:cNvPr id="4101" name="AutoShape 5" descr="Sort"/>
        <xdr:cNvSpPr>
          <a:spLocks noChangeAspect="1" noChangeArrowheads="1"/>
        </xdr:cNvSpPr>
      </xdr:nvSpPr>
      <xdr:spPr bwMode="auto">
        <a:xfrm>
          <a:off x="12192000" y="53644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152400</xdr:colOff>
      <xdr:row>4</xdr:row>
      <xdr:rowOff>38100</xdr:rowOff>
    </xdr:to>
    <xdr:sp macro="" textlink="">
      <xdr:nvSpPr>
        <xdr:cNvPr id="4102" name="AutoShape 6" descr="Sort"/>
        <xdr:cNvSpPr>
          <a:spLocks noChangeAspect="1" noChangeArrowheads="1"/>
        </xdr:cNvSpPr>
      </xdr:nvSpPr>
      <xdr:spPr bwMode="auto">
        <a:xfrm>
          <a:off x="12801600" y="53644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152400</xdr:colOff>
      <xdr:row>4</xdr:row>
      <xdr:rowOff>38100</xdr:rowOff>
    </xdr:to>
    <xdr:sp macro="" textlink="">
      <xdr:nvSpPr>
        <xdr:cNvPr id="4103" name="AutoShape 7" descr="Sort"/>
        <xdr:cNvSpPr>
          <a:spLocks noChangeAspect="1" noChangeArrowheads="1"/>
        </xdr:cNvSpPr>
      </xdr:nvSpPr>
      <xdr:spPr bwMode="auto">
        <a:xfrm>
          <a:off x="13411200" y="53644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144780</xdr:colOff>
      <xdr:row>3</xdr:row>
      <xdr:rowOff>563880</xdr:rowOff>
    </xdr:from>
    <xdr:to>
      <xdr:col>15</xdr:col>
      <xdr:colOff>297180</xdr:colOff>
      <xdr:row>3</xdr:row>
      <xdr:rowOff>605566</xdr:rowOff>
    </xdr:to>
    <xdr:sp macro="" textlink="">
      <xdr:nvSpPr>
        <xdr:cNvPr id="4104" name="AutoShape 8" descr="Sort"/>
        <xdr:cNvSpPr>
          <a:spLocks noChangeAspect="1" noChangeArrowheads="1"/>
        </xdr:cNvSpPr>
      </xdr:nvSpPr>
      <xdr:spPr bwMode="auto">
        <a:xfrm>
          <a:off x="14157960" y="18973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38100</xdr:rowOff>
    </xdr:to>
    <xdr:sp macro="" textlink="">
      <xdr:nvSpPr>
        <xdr:cNvPr id="4105" name="AutoShape 9" descr="Sort"/>
        <xdr:cNvSpPr>
          <a:spLocks noChangeAspect="1" noChangeArrowheads="1"/>
        </xdr:cNvSpPr>
      </xdr:nvSpPr>
      <xdr:spPr bwMode="auto">
        <a:xfrm>
          <a:off x="14630400" y="276606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38100</xdr:rowOff>
    </xdr:to>
    <xdr:sp macro="" textlink="">
      <xdr:nvSpPr>
        <xdr:cNvPr id="4106" name="AutoShape 10" descr="Sort"/>
        <xdr:cNvSpPr>
          <a:spLocks noChangeAspect="1" noChangeArrowheads="1"/>
        </xdr:cNvSpPr>
      </xdr:nvSpPr>
      <xdr:spPr bwMode="auto">
        <a:xfrm>
          <a:off x="15240000" y="276606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4</xdr:row>
      <xdr:rowOff>0</xdr:rowOff>
    </xdr:from>
    <xdr:ext cx="152400" cy="38100"/>
    <xdr:sp macro="" textlink="">
      <xdr:nvSpPr>
        <xdr:cNvPr id="50" name="AutoShape 44" descr="Sort"/>
        <xdr:cNvSpPr>
          <a:spLocks noChangeAspect="1" noChangeArrowheads="1"/>
        </xdr:cNvSpPr>
      </xdr:nvSpPr>
      <xdr:spPr bwMode="auto">
        <a:xfrm>
          <a:off x="6819900" y="23698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152400" cy="38100"/>
    <xdr:sp macro="" textlink="">
      <xdr:nvSpPr>
        <xdr:cNvPr id="51" name="AutoShape 44" descr="Sort"/>
        <xdr:cNvSpPr>
          <a:spLocks noChangeAspect="1" noChangeArrowheads="1"/>
        </xdr:cNvSpPr>
      </xdr:nvSpPr>
      <xdr:spPr bwMode="auto">
        <a:xfrm>
          <a:off x="7673340" y="23698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152400" cy="38100"/>
    <xdr:sp macro="" textlink="">
      <xdr:nvSpPr>
        <xdr:cNvPr id="52" name="AutoShape 7" descr="Sort"/>
        <xdr:cNvSpPr>
          <a:spLocks noChangeAspect="1" noChangeArrowheads="1"/>
        </xdr:cNvSpPr>
      </xdr:nvSpPr>
      <xdr:spPr bwMode="auto">
        <a:xfrm>
          <a:off x="12938760" y="191262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144780</xdr:colOff>
      <xdr:row>3</xdr:row>
      <xdr:rowOff>563880</xdr:rowOff>
    </xdr:from>
    <xdr:ext cx="152400" cy="38100"/>
    <xdr:sp macro="" textlink="">
      <xdr:nvSpPr>
        <xdr:cNvPr id="53" name="AutoShape 8" descr="Sort"/>
        <xdr:cNvSpPr>
          <a:spLocks noChangeAspect="1" noChangeArrowheads="1"/>
        </xdr:cNvSpPr>
      </xdr:nvSpPr>
      <xdr:spPr bwMode="auto">
        <a:xfrm>
          <a:off x="14157960" y="1897380"/>
          <a:ext cx="15240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tabSelected="1" workbookViewId="0">
      <selection activeCell="D12" sqref="D12"/>
    </sheetView>
  </sheetViews>
  <sheetFormatPr defaultRowHeight="25.05" customHeight="1" x14ac:dyDescent="0.3"/>
  <cols>
    <col min="1" max="1" width="37.109375" customWidth="1"/>
    <col min="2" max="2" width="17.6640625" customWidth="1"/>
    <col min="4" max="4" width="24.88671875" customWidth="1"/>
  </cols>
  <sheetData>
    <row r="1" spans="1:4" ht="48.6" customHeight="1" x14ac:dyDescent="0.3">
      <c r="A1" s="76" t="s">
        <v>124</v>
      </c>
      <c r="B1" s="77" t="s">
        <v>148</v>
      </c>
      <c r="D1" s="79" t="s">
        <v>156</v>
      </c>
    </row>
    <row r="2" spans="1:4" ht="25.05" customHeight="1" x14ac:dyDescent="0.3">
      <c r="A2" s="74" t="s">
        <v>116</v>
      </c>
      <c r="B2" s="78"/>
      <c r="D2" s="81" t="str">
        <f>'Função x Propriedade'!D22</f>
        <v>PP</v>
      </c>
    </row>
    <row r="3" spans="1:4" ht="25.05" customHeight="1" x14ac:dyDescent="0.3">
      <c r="A3" s="74" t="s">
        <v>120</v>
      </c>
      <c r="B3" s="78"/>
      <c r="D3" s="82"/>
    </row>
    <row r="4" spans="1:4" ht="25.05" customHeight="1" x14ac:dyDescent="0.3">
      <c r="A4" s="74" t="s">
        <v>122</v>
      </c>
      <c r="B4" s="78"/>
    </row>
    <row r="5" spans="1:4" ht="25.05" customHeight="1" x14ac:dyDescent="0.3">
      <c r="A5" s="74" t="s">
        <v>117</v>
      </c>
      <c r="B5" s="78">
        <v>20</v>
      </c>
      <c r="D5" s="83" t="s">
        <v>157</v>
      </c>
    </row>
    <row r="6" spans="1:4" ht="25.05" customHeight="1" x14ac:dyDescent="0.3">
      <c r="A6" s="74" t="s">
        <v>118</v>
      </c>
      <c r="B6" s="78">
        <v>30</v>
      </c>
      <c r="D6" s="84"/>
    </row>
    <row r="7" spans="1:4" ht="25.05" customHeight="1" x14ac:dyDescent="0.3">
      <c r="A7" s="74" t="s">
        <v>119</v>
      </c>
      <c r="B7" s="78"/>
      <c r="D7" s="81" t="str">
        <f>'Função x Propriedade'!H22</f>
        <v>POM</v>
      </c>
    </row>
    <row r="8" spans="1:4" ht="25.05" customHeight="1" x14ac:dyDescent="0.3">
      <c r="A8" s="74" t="s">
        <v>126</v>
      </c>
      <c r="B8" s="78"/>
      <c r="D8" s="82"/>
    </row>
    <row r="9" spans="1:4" ht="25.05" customHeight="1" x14ac:dyDescent="0.3">
      <c r="A9" s="74" t="s">
        <v>128</v>
      </c>
      <c r="B9" s="78"/>
    </row>
    <row r="10" spans="1:4" ht="25.05" customHeight="1" x14ac:dyDescent="0.3">
      <c r="A10" s="74" t="s">
        <v>121</v>
      </c>
      <c r="B10" s="78"/>
    </row>
    <row r="11" spans="1:4" ht="25.05" customHeight="1" x14ac:dyDescent="0.3">
      <c r="A11" s="74" t="s">
        <v>127</v>
      </c>
      <c r="B11" s="78">
        <v>50</v>
      </c>
    </row>
    <row r="12" spans="1:4" ht="25.05" customHeight="1" x14ac:dyDescent="0.3">
      <c r="A12" s="69" t="s">
        <v>129</v>
      </c>
      <c r="B12" s="78"/>
    </row>
    <row r="13" spans="1:4" ht="25.05" customHeight="1" x14ac:dyDescent="0.3">
      <c r="A13" s="70" t="s">
        <v>130</v>
      </c>
      <c r="B13" s="78"/>
    </row>
    <row r="14" spans="1:4" ht="25.05" customHeight="1" x14ac:dyDescent="0.3">
      <c r="A14" s="75" t="s">
        <v>155</v>
      </c>
      <c r="B14" s="75">
        <f>SUM(B2:B13)</f>
        <v>100</v>
      </c>
    </row>
  </sheetData>
  <mergeCells count="3">
    <mergeCell ref="D2:D3"/>
    <mergeCell ref="D5:D6"/>
    <mergeCell ref="D7:D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="90" zoomScaleNormal="90" workbookViewId="0">
      <selection activeCell="O17" sqref="O17"/>
    </sheetView>
  </sheetViews>
  <sheetFormatPr defaultColWidth="9.109375" defaultRowHeight="22.2" customHeight="1" x14ac:dyDescent="0.25"/>
  <cols>
    <col min="1" max="1" width="34.44140625" style="22" customWidth="1"/>
    <col min="2" max="2" width="36" style="22" customWidth="1"/>
    <col min="3" max="3" width="18.33203125" style="24" customWidth="1"/>
    <col min="4" max="14" width="8.88671875" style="21" customWidth="1"/>
    <col min="15" max="15" width="10.88671875" style="21" customWidth="1"/>
    <col min="16" max="16" width="14.88671875" style="21" customWidth="1"/>
    <col min="17" max="17" width="8.88671875" style="21" customWidth="1"/>
    <col min="18" max="16384" width="9.109375" style="22"/>
  </cols>
  <sheetData>
    <row r="1" spans="1:16" ht="33" customHeight="1" x14ac:dyDescent="0.25">
      <c r="A1" s="18" t="s">
        <v>124</v>
      </c>
      <c r="B1" s="18" t="s">
        <v>125</v>
      </c>
      <c r="C1" s="19" t="s">
        <v>148</v>
      </c>
      <c r="D1" s="20" t="s">
        <v>8</v>
      </c>
      <c r="E1" s="20" t="s">
        <v>5</v>
      </c>
      <c r="F1" s="20" t="s">
        <v>3</v>
      </c>
      <c r="G1" s="20" t="s">
        <v>6</v>
      </c>
      <c r="H1" s="20" t="s">
        <v>1</v>
      </c>
      <c r="I1" s="20" t="s">
        <v>0</v>
      </c>
      <c r="J1" s="20" t="s">
        <v>60</v>
      </c>
      <c r="K1" s="20" t="s">
        <v>131</v>
      </c>
      <c r="L1" s="20" t="s">
        <v>4</v>
      </c>
      <c r="M1" s="20" t="s">
        <v>2</v>
      </c>
      <c r="O1" s="66" t="s">
        <v>153</v>
      </c>
      <c r="P1" s="67" t="s">
        <v>154</v>
      </c>
    </row>
    <row r="2" spans="1:16" ht="22.2" customHeight="1" x14ac:dyDescent="0.25">
      <c r="A2" s="85" t="s">
        <v>116</v>
      </c>
      <c r="B2" s="28" t="s">
        <v>132</v>
      </c>
      <c r="C2" s="72">
        <v>0</v>
      </c>
      <c r="D2" s="27">
        <v>9</v>
      </c>
      <c r="E2" s="27">
        <v>10</v>
      </c>
      <c r="F2" s="27">
        <v>8</v>
      </c>
      <c r="G2" s="27">
        <v>2</v>
      </c>
      <c r="H2" s="27">
        <v>1</v>
      </c>
      <c r="I2" s="27">
        <v>4</v>
      </c>
      <c r="J2" s="27">
        <v>6</v>
      </c>
      <c r="K2" s="27">
        <v>7</v>
      </c>
      <c r="L2" s="27">
        <v>5</v>
      </c>
      <c r="M2" s="27">
        <v>3</v>
      </c>
      <c r="O2" s="62">
        <v>1</v>
      </c>
      <c r="P2" s="68" t="s">
        <v>151</v>
      </c>
    </row>
    <row r="3" spans="1:16" ht="22.2" customHeight="1" x14ac:dyDescent="0.25">
      <c r="A3" s="86"/>
      <c r="B3" s="29" t="s">
        <v>133</v>
      </c>
      <c r="C3" s="72">
        <v>0</v>
      </c>
      <c r="D3" s="1">
        <v>2</v>
      </c>
      <c r="E3" s="1">
        <v>4</v>
      </c>
      <c r="F3" s="1">
        <v>9</v>
      </c>
      <c r="G3" s="1">
        <v>3</v>
      </c>
      <c r="H3" s="1">
        <v>6</v>
      </c>
      <c r="I3" s="1">
        <v>6</v>
      </c>
      <c r="J3" s="1">
        <v>1</v>
      </c>
      <c r="K3" s="1">
        <v>8</v>
      </c>
      <c r="L3" s="1">
        <v>6</v>
      </c>
      <c r="M3" s="1">
        <v>10</v>
      </c>
      <c r="O3" s="62">
        <v>2</v>
      </c>
      <c r="P3" s="63"/>
    </row>
    <row r="4" spans="1:16" ht="22.2" customHeight="1" x14ac:dyDescent="0.25">
      <c r="A4" s="32" t="s">
        <v>120</v>
      </c>
      <c r="B4" s="28" t="s">
        <v>134</v>
      </c>
      <c r="C4" s="72">
        <f>'Planilha Mestre'!B3</f>
        <v>0</v>
      </c>
      <c r="D4" s="27">
        <v>3</v>
      </c>
      <c r="E4" s="27">
        <v>7</v>
      </c>
      <c r="F4" s="27">
        <v>5</v>
      </c>
      <c r="G4" s="27">
        <v>8</v>
      </c>
      <c r="H4" s="27">
        <v>2</v>
      </c>
      <c r="I4" s="27">
        <v>1</v>
      </c>
      <c r="J4" s="27">
        <v>10</v>
      </c>
      <c r="K4" s="27">
        <v>6</v>
      </c>
      <c r="L4" s="27">
        <v>9</v>
      </c>
      <c r="M4" s="27">
        <v>4</v>
      </c>
      <c r="O4" s="62">
        <v>3</v>
      </c>
      <c r="P4" s="63"/>
    </row>
    <row r="5" spans="1:16" ht="22.2" customHeight="1" x14ac:dyDescent="0.25">
      <c r="A5" s="31" t="s">
        <v>122</v>
      </c>
      <c r="B5" s="29" t="s">
        <v>135</v>
      </c>
      <c r="C5" s="72">
        <f>'Planilha Mestre'!B4</f>
        <v>0</v>
      </c>
      <c r="D5" s="1">
        <v>8</v>
      </c>
      <c r="E5" s="1">
        <v>9</v>
      </c>
      <c r="F5" s="1">
        <v>3</v>
      </c>
      <c r="G5" s="1">
        <v>6</v>
      </c>
      <c r="H5" s="1">
        <v>4</v>
      </c>
      <c r="I5" s="1">
        <v>10</v>
      </c>
      <c r="J5" s="1">
        <v>2</v>
      </c>
      <c r="K5" s="1">
        <v>7</v>
      </c>
      <c r="L5" s="1">
        <v>1</v>
      </c>
      <c r="M5" s="1">
        <v>5</v>
      </c>
      <c r="O5" s="62">
        <v>4</v>
      </c>
      <c r="P5" s="63"/>
    </row>
    <row r="6" spans="1:16" ht="22.2" customHeight="1" x14ac:dyDescent="0.25">
      <c r="A6" s="32" t="s">
        <v>117</v>
      </c>
      <c r="B6" s="28" t="s">
        <v>136</v>
      </c>
      <c r="C6" s="72">
        <v>20</v>
      </c>
      <c r="D6" s="27">
        <v>4</v>
      </c>
      <c r="E6" s="27">
        <v>6</v>
      </c>
      <c r="F6" s="27">
        <v>10</v>
      </c>
      <c r="G6" s="27">
        <v>8</v>
      </c>
      <c r="H6" s="27">
        <v>2</v>
      </c>
      <c r="I6" s="27">
        <v>1</v>
      </c>
      <c r="J6" s="27">
        <v>9</v>
      </c>
      <c r="K6" s="27">
        <v>5</v>
      </c>
      <c r="L6" s="27">
        <v>7</v>
      </c>
      <c r="M6" s="27">
        <v>3</v>
      </c>
      <c r="O6" s="62">
        <v>5</v>
      </c>
      <c r="P6" s="63"/>
    </row>
    <row r="7" spans="1:16" ht="22.2" customHeight="1" x14ac:dyDescent="0.25">
      <c r="A7" s="86" t="s">
        <v>118</v>
      </c>
      <c r="B7" s="29" t="s">
        <v>137</v>
      </c>
      <c r="C7" s="72">
        <f>'Planilha Mestre'!$B$6/3</f>
        <v>10</v>
      </c>
      <c r="D7" s="1">
        <v>4</v>
      </c>
      <c r="E7" s="1">
        <v>7</v>
      </c>
      <c r="F7" s="1">
        <v>6</v>
      </c>
      <c r="G7" s="1">
        <v>8</v>
      </c>
      <c r="H7" s="1">
        <v>3</v>
      </c>
      <c r="I7" s="1">
        <v>2</v>
      </c>
      <c r="J7" s="1">
        <v>10</v>
      </c>
      <c r="K7" s="1">
        <v>5</v>
      </c>
      <c r="L7" s="1">
        <v>9</v>
      </c>
      <c r="M7" s="1">
        <v>1</v>
      </c>
      <c r="O7" s="62">
        <v>6</v>
      </c>
      <c r="P7" s="63"/>
    </row>
    <row r="8" spans="1:16" ht="22.2" customHeight="1" x14ac:dyDescent="0.25">
      <c r="A8" s="86"/>
      <c r="B8" s="28" t="s">
        <v>138</v>
      </c>
      <c r="C8" s="72">
        <f>'Planilha Mestre'!$B$6/3</f>
        <v>10</v>
      </c>
      <c r="D8" s="27">
        <v>2</v>
      </c>
      <c r="E8" s="27">
        <v>6</v>
      </c>
      <c r="F8" s="27">
        <v>7</v>
      </c>
      <c r="G8" s="27">
        <v>4</v>
      </c>
      <c r="H8" s="27">
        <v>10</v>
      </c>
      <c r="I8" s="27">
        <v>9</v>
      </c>
      <c r="J8" s="27">
        <v>1</v>
      </c>
      <c r="K8" s="27">
        <v>5</v>
      </c>
      <c r="L8" s="27">
        <v>3</v>
      </c>
      <c r="M8" s="27">
        <v>8</v>
      </c>
      <c r="O8" s="62">
        <v>7</v>
      </c>
      <c r="P8" s="63"/>
    </row>
    <row r="9" spans="1:16" ht="22.2" customHeight="1" x14ac:dyDescent="0.25">
      <c r="A9" s="86"/>
      <c r="B9" s="30" t="s">
        <v>139</v>
      </c>
      <c r="C9" s="72">
        <f>'Planilha Mestre'!$B$6/3</f>
        <v>10</v>
      </c>
      <c r="D9" s="1">
        <v>4</v>
      </c>
      <c r="E9" s="1">
        <v>8</v>
      </c>
      <c r="F9" s="1">
        <v>2</v>
      </c>
      <c r="G9" s="1">
        <v>7</v>
      </c>
      <c r="H9" s="1">
        <v>3</v>
      </c>
      <c r="I9" s="1">
        <v>1</v>
      </c>
      <c r="J9" s="1">
        <v>10</v>
      </c>
      <c r="K9" s="1">
        <v>5</v>
      </c>
      <c r="L9" s="1">
        <v>6</v>
      </c>
      <c r="M9" s="1">
        <v>9</v>
      </c>
      <c r="O9" s="62">
        <v>8</v>
      </c>
      <c r="P9" s="63"/>
    </row>
    <row r="10" spans="1:16" ht="22.2" customHeight="1" x14ac:dyDescent="0.25">
      <c r="A10" s="32" t="s">
        <v>119</v>
      </c>
      <c r="B10" s="28" t="s">
        <v>140</v>
      </c>
      <c r="C10" s="72">
        <f>'Planilha Mestre'!B7</f>
        <v>0</v>
      </c>
      <c r="D10" s="27">
        <v>4</v>
      </c>
      <c r="E10" s="27">
        <v>7</v>
      </c>
      <c r="F10" s="27">
        <v>5</v>
      </c>
      <c r="G10" s="27">
        <v>9</v>
      </c>
      <c r="H10" s="27">
        <v>2</v>
      </c>
      <c r="I10" s="27">
        <v>1</v>
      </c>
      <c r="J10" s="27">
        <v>10</v>
      </c>
      <c r="K10" s="27">
        <v>8</v>
      </c>
      <c r="L10" s="27">
        <v>6</v>
      </c>
      <c r="M10" s="27">
        <v>3</v>
      </c>
      <c r="O10" s="62">
        <v>9</v>
      </c>
      <c r="P10" s="63"/>
    </row>
    <row r="11" spans="1:16" ht="22.2" customHeight="1" x14ac:dyDescent="0.25">
      <c r="A11" s="31" t="s">
        <v>126</v>
      </c>
      <c r="B11" s="29" t="s">
        <v>141</v>
      </c>
      <c r="C11" s="72">
        <f>'Planilha Mestre'!B8</f>
        <v>0</v>
      </c>
      <c r="D11" s="1">
        <v>4</v>
      </c>
      <c r="E11" s="1">
        <v>7</v>
      </c>
      <c r="F11" s="1">
        <v>2</v>
      </c>
      <c r="G11" s="1">
        <v>9</v>
      </c>
      <c r="H11" s="1">
        <v>3</v>
      </c>
      <c r="I11" s="1">
        <v>1</v>
      </c>
      <c r="J11" s="1">
        <v>10</v>
      </c>
      <c r="K11" s="1">
        <v>8</v>
      </c>
      <c r="L11" s="1">
        <v>6</v>
      </c>
      <c r="M11" s="1">
        <v>5</v>
      </c>
      <c r="O11" s="64">
        <v>10</v>
      </c>
      <c r="P11" s="65" t="s">
        <v>152</v>
      </c>
    </row>
    <row r="12" spans="1:16" ht="22.2" customHeight="1" x14ac:dyDescent="0.25">
      <c r="A12" s="32" t="s">
        <v>128</v>
      </c>
      <c r="B12" s="28" t="s">
        <v>143</v>
      </c>
      <c r="C12" s="72">
        <f>'Planilha Mestre'!B9</f>
        <v>0</v>
      </c>
      <c r="D12" s="27">
        <v>2</v>
      </c>
      <c r="E12" s="27">
        <v>1</v>
      </c>
      <c r="F12" s="27">
        <v>4</v>
      </c>
      <c r="G12" s="27">
        <v>10</v>
      </c>
      <c r="H12" s="27">
        <v>3</v>
      </c>
      <c r="I12" s="27">
        <v>6</v>
      </c>
      <c r="J12" s="27">
        <v>9</v>
      </c>
      <c r="K12" s="27">
        <v>8</v>
      </c>
      <c r="L12" s="27">
        <v>7</v>
      </c>
      <c r="M12" s="27">
        <v>5</v>
      </c>
    </row>
    <row r="13" spans="1:16" ht="22.2" customHeight="1" x14ac:dyDescent="0.25">
      <c r="A13" s="31" t="s">
        <v>121</v>
      </c>
      <c r="B13" s="29" t="s">
        <v>142</v>
      </c>
      <c r="C13" s="72">
        <f>'Planilha Mestre'!B10</f>
        <v>0</v>
      </c>
      <c r="D13" s="1">
        <v>7</v>
      </c>
      <c r="E13" s="1">
        <v>5</v>
      </c>
      <c r="F13" s="1">
        <v>2</v>
      </c>
      <c r="G13" s="1">
        <v>1</v>
      </c>
      <c r="H13" s="1">
        <v>8</v>
      </c>
      <c r="I13" s="1">
        <v>9</v>
      </c>
      <c r="J13" s="1">
        <v>6</v>
      </c>
      <c r="K13" s="1">
        <v>4</v>
      </c>
      <c r="L13" s="1">
        <v>3</v>
      </c>
      <c r="M13" s="1">
        <v>10</v>
      </c>
    </row>
    <row r="14" spans="1:16" ht="22.2" customHeight="1" x14ac:dyDescent="0.25">
      <c r="A14" s="32" t="s">
        <v>127</v>
      </c>
      <c r="B14" s="28" t="s">
        <v>144</v>
      </c>
      <c r="C14" s="72">
        <f>'Planilha Mestre'!B11</f>
        <v>50</v>
      </c>
      <c r="D14" s="27">
        <v>5</v>
      </c>
      <c r="E14" s="27">
        <v>1</v>
      </c>
      <c r="F14" s="27">
        <v>6</v>
      </c>
      <c r="G14" s="27">
        <v>7</v>
      </c>
      <c r="H14" s="27">
        <v>9</v>
      </c>
      <c r="I14" s="27">
        <v>8</v>
      </c>
      <c r="J14" s="27">
        <v>2</v>
      </c>
      <c r="K14" s="27">
        <v>4</v>
      </c>
      <c r="L14" s="27">
        <v>3</v>
      </c>
      <c r="M14" s="27">
        <v>10</v>
      </c>
    </row>
    <row r="15" spans="1:16" ht="22.2" customHeight="1" x14ac:dyDescent="0.25">
      <c r="A15" s="29" t="s">
        <v>129</v>
      </c>
      <c r="B15" s="29" t="s">
        <v>145</v>
      </c>
      <c r="C15" s="72">
        <f>'Planilha Mestre'!B12</f>
        <v>0</v>
      </c>
      <c r="D15" s="1">
        <v>4</v>
      </c>
      <c r="E15" s="1">
        <v>9</v>
      </c>
      <c r="F15" s="1">
        <v>2</v>
      </c>
      <c r="G15" s="1">
        <v>6</v>
      </c>
      <c r="H15" s="1">
        <v>3</v>
      </c>
      <c r="I15" s="1">
        <v>1</v>
      </c>
      <c r="J15" s="1">
        <v>7</v>
      </c>
      <c r="K15" s="1">
        <v>10</v>
      </c>
      <c r="L15" s="1">
        <v>8</v>
      </c>
      <c r="M15" s="1">
        <v>5</v>
      </c>
    </row>
    <row r="16" spans="1:16" ht="22.2" customHeight="1" x14ac:dyDescent="0.25">
      <c r="A16" s="28" t="s">
        <v>130</v>
      </c>
      <c r="B16" s="28" t="s">
        <v>146</v>
      </c>
      <c r="C16" s="72">
        <f>'Planilha Mestre'!B13</f>
        <v>0</v>
      </c>
      <c r="D16" s="27">
        <v>4</v>
      </c>
      <c r="E16" s="27">
        <v>1</v>
      </c>
      <c r="F16" s="27">
        <v>8</v>
      </c>
      <c r="G16" s="27">
        <v>5</v>
      </c>
      <c r="H16" s="27">
        <v>6</v>
      </c>
      <c r="I16" s="27">
        <v>7</v>
      </c>
      <c r="J16" s="27">
        <v>10</v>
      </c>
      <c r="K16" s="27">
        <v>2</v>
      </c>
      <c r="L16" s="27">
        <v>3</v>
      </c>
      <c r="M16" s="27">
        <v>9</v>
      </c>
    </row>
    <row r="17" spans="3:13" ht="22.2" customHeight="1" x14ac:dyDescent="0.25">
      <c r="C17" s="71"/>
    </row>
    <row r="18" spans="3:13" ht="22.2" customHeight="1" x14ac:dyDescent="0.25">
      <c r="C18" s="23" t="s">
        <v>150</v>
      </c>
      <c r="D18" s="73">
        <f t="shared" ref="D18:M18" si="0">($C$2*D2)+($C$3*D3)+($C$4*D4)+($C$5*D5)+($C$6*D6)+($C$7*D7)+($C$8*D8)+($C$9*D9)+($C$10*D10)+($C$11*D11)+($C$12*D12)+($C$13*D13)+($C$14*D14)+($C$15*D15)+($C$16*D16)</f>
        <v>430</v>
      </c>
      <c r="E18" s="73">
        <f t="shared" si="0"/>
        <v>380</v>
      </c>
      <c r="F18" s="73">
        <f t="shared" si="0"/>
        <v>650</v>
      </c>
      <c r="G18" s="73">
        <f t="shared" si="0"/>
        <v>700</v>
      </c>
      <c r="H18" s="73">
        <f t="shared" si="0"/>
        <v>650</v>
      </c>
      <c r="I18" s="73">
        <f t="shared" si="0"/>
        <v>540</v>
      </c>
      <c r="J18" s="73">
        <f t="shared" si="0"/>
        <v>490</v>
      </c>
      <c r="K18" s="73">
        <f t="shared" si="0"/>
        <v>450</v>
      </c>
      <c r="L18" s="73">
        <f t="shared" si="0"/>
        <v>470</v>
      </c>
      <c r="M18" s="73">
        <f t="shared" si="0"/>
        <v>740</v>
      </c>
    </row>
    <row r="20" spans="3:13" ht="22.2" customHeight="1" x14ac:dyDescent="0.25">
      <c r="C20" s="19" t="s">
        <v>149</v>
      </c>
      <c r="D20" s="19">
        <f>LARGE(D18:M18,1)</f>
        <v>740</v>
      </c>
      <c r="F20" s="88" t="s">
        <v>160</v>
      </c>
      <c r="G20" s="88"/>
      <c r="H20" s="19">
        <f>LARGE(D18:M18,2)</f>
        <v>700</v>
      </c>
    </row>
    <row r="22" spans="3:13" ht="30" customHeight="1" x14ac:dyDescent="0.25">
      <c r="C22" s="25" t="s">
        <v>158</v>
      </c>
      <c r="D22" s="26" t="str">
        <f>VLOOKUP(D20,'Matriz-tabela PROCV'!A1:B10,2,FALSE)</f>
        <v>PP</v>
      </c>
      <c r="F22" s="87" t="s">
        <v>159</v>
      </c>
      <c r="G22" s="87"/>
      <c r="H22" s="80" t="str">
        <f>VLOOKUP(H20,'Matriz-tabela PROCV'!A1:B10,2,FALSE)</f>
        <v>POM</v>
      </c>
    </row>
  </sheetData>
  <sortState ref="A19:B28">
    <sortCondition ref="B19:B28"/>
  </sortState>
  <mergeCells count="4">
    <mergeCell ref="A2:A3"/>
    <mergeCell ref="A7:A9"/>
    <mergeCell ref="F22:G22"/>
    <mergeCell ref="F20:G2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"/>
  <sheetViews>
    <sheetView zoomScale="85" zoomScaleNormal="85" workbookViewId="0">
      <pane xSplit="1" topLeftCell="B1" activePane="topRight" state="frozen"/>
      <selection pane="topRight" activeCell="B19" sqref="B19"/>
    </sheetView>
  </sheetViews>
  <sheetFormatPr defaultRowHeight="14.4" x14ac:dyDescent="0.3"/>
  <cols>
    <col min="1" max="1" width="22.88671875" style="12" customWidth="1"/>
    <col min="2" max="2" width="13.88671875" customWidth="1"/>
    <col min="3" max="3" width="11.21875" customWidth="1"/>
    <col min="4" max="4" width="11.5546875" customWidth="1"/>
    <col min="5" max="5" width="14.33203125" customWidth="1"/>
    <col min="6" max="6" width="13.109375" customWidth="1"/>
    <col min="7" max="7" width="12.77734375" bestFit="1" customWidth="1"/>
    <col min="8" max="8" width="14.33203125" customWidth="1"/>
    <col min="9" max="9" width="12.44140625" customWidth="1"/>
    <col min="10" max="10" width="12.6640625" customWidth="1"/>
    <col min="11" max="11" width="14.33203125" customWidth="1"/>
    <col min="12" max="12" width="13.88671875" bestFit="1" customWidth="1"/>
    <col min="13" max="13" width="13.77734375" customWidth="1"/>
    <col min="14" max="14" width="15.5546875" customWidth="1"/>
    <col min="15" max="15" width="14.33203125" customWidth="1"/>
    <col min="16" max="16" width="15.44140625" customWidth="1"/>
    <col min="17" max="17" width="11.6640625" customWidth="1"/>
    <col min="18" max="18" width="11.77734375" bestFit="1" customWidth="1"/>
  </cols>
  <sheetData>
    <row r="2" spans="1:19" ht="22.8" customHeight="1" thickBot="1" x14ac:dyDescent="0.35">
      <c r="A2" s="9" t="s">
        <v>112</v>
      </c>
      <c r="B2" s="8" t="s">
        <v>108</v>
      </c>
      <c r="C2" s="8" t="s">
        <v>110</v>
      </c>
      <c r="D2" s="8"/>
      <c r="E2" s="8" t="s">
        <v>109</v>
      </c>
      <c r="F2" s="8" t="s">
        <v>107</v>
      </c>
      <c r="G2" s="8" t="s">
        <v>107</v>
      </c>
      <c r="H2" s="8" t="s">
        <v>107</v>
      </c>
      <c r="I2" s="8" t="s">
        <v>106</v>
      </c>
      <c r="J2" s="8" t="s">
        <v>106</v>
      </c>
      <c r="K2" s="8" t="s">
        <v>103</v>
      </c>
      <c r="L2" s="8" t="s">
        <v>105</v>
      </c>
      <c r="M2" s="8" t="s">
        <v>104</v>
      </c>
      <c r="N2" s="8" t="s">
        <v>102</v>
      </c>
      <c r="O2" s="8" t="s">
        <v>101</v>
      </c>
      <c r="P2" s="8"/>
      <c r="Q2" s="8" t="s">
        <v>99</v>
      </c>
    </row>
    <row r="3" spans="1:19" s="1" customFormat="1" ht="59.4" customHeight="1" x14ac:dyDescent="0.3">
      <c r="A3" s="10" t="s">
        <v>113</v>
      </c>
      <c r="B3" s="33" t="s">
        <v>56</v>
      </c>
      <c r="C3" s="34" t="s">
        <v>57</v>
      </c>
      <c r="D3" s="34" t="s">
        <v>147</v>
      </c>
      <c r="E3" s="35" t="s">
        <v>59</v>
      </c>
      <c r="F3" s="2" t="s">
        <v>58</v>
      </c>
      <c r="G3" s="2" t="s">
        <v>62</v>
      </c>
      <c r="H3" s="2" t="s">
        <v>63</v>
      </c>
      <c r="I3" s="2" t="s">
        <v>64</v>
      </c>
      <c r="J3" s="2" t="s">
        <v>69</v>
      </c>
      <c r="K3" s="3" t="s">
        <v>70</v>
      </c>
      <c r="L3" s="5" t="s">
        <v>72</v>
      </c>
      <c r="M3" s="3" t="s">
        <v>78</v>
      </c>
      <c r="N3" s="6" t="s">
        <v>89</v>
      </c>
      <c r="O3" s="6" t="s">
        <v>92</v>
      </c>
      <c r="P3" s="6" t="s">
        <v>96</v>
      </c>
      <c r="Q3" s="6" t="s">
        <v>97</v>
      </c>
    </row>
    <row r="4" spans="1:19" s="1" customFormat="1" ht="76.8" customHeight="1" x14ac:dyDescent="0.3">
      <c r="A4" s="43" t="s">
        <v>111</v>
      </c>
      <c r="B4" s="44" t="s">
        <v>79</v>
      </c>
      <c r="C4" s="45" t="s">
        <v>47</v>
      </c>
      <c r="D4" s="45" t="s">
        <v>123</v>
      </c>
      <c r="E4" s="45" t="s">
        <v>51</v>
      </c>
      <c r="F4" s="44" t="s">
        <v>66</v>
      </c>
      <c r="G4" s="44" t="s">
        <v>67</v>
      </c>
      <c r="H4" s="44" t="s">
        <v>55</v>
      </c>
      <c r="I4" s="44" t="s">
        <v>65</v>
      </c>
      <c r="J4" s="44" t="s">
        <v>68</v>
      </c>
      <c r="K4" s="46" t="s">
        <v>80</v>
      </c>
      <c r="L4" s="44" t="s">
        <v>71</v>
      </c>
      <c r="M4" s="46" t="s">
        <v>81</v>
      </c>
      <c r="N4" s="45" t="s">
        <v>88</v>
      </c>
      <c r="O4" s="44" t="s">
        <v>91</v>
      </c>
      <c r="P4" s="44" t="s">
        <v>95</v>
      </c>
      <c r="Q4" s="44" t="s">
        <v>98</v>
      </c>
      <c r="R4" s="44" t="s">
        <v>114</v>
      </c>
    </row>
    <row r="5" spans="1:19" s="7" customFormat="1" ht="30" customHeight="1" x14ac:dyDescent="0.3">
      <c r="A5" s="47" t="s">
        <v>61</v>
      </c>
      <c r="B5" s="48" t="s">
        <v>52</v>
      </c>
      <c r="C5" s="48" t="s">
        <v>50</v>
      </c>
      <c r="D5" s="48" t="s">
        <v>50</v>
      </c>
      <c r="E5" s="49" t="s">
        <v>53</v>
      </c>
      <c r="F5" s="48" t="s">
        <v>54</v>
      </c>
      <c r="G5" s="48" t="s">
        <v>54</v>
      </c>
      <c r="H5" s="48" t="s">
        <v>50</v>
      </c>
      <c r="I5" s="48" t="s">
        <v>54</v>
      </c>
      <c r="J5" s="48" t="s">
        <v>54</v>
      </c>
      <c r="K5" s="48" t="s">
        <v>54</v>
      </c>
      <c r="L5" s="49" t="s">
        <v>53</v>
      </c>
      <c r="M5" s="48" t="s">
        <v>87</v>
      </c>
      <c r="N5" s="48" t="s">
        <v>94</v>
      </c>
      <c r="O5" s="48" t="s">
        <v>93</v>
      </c>
      <c r="P5" s="48" t="s">
        <v>93</v>
      </c>
      <c r="Q5" s="49" t="s">
        <v>100</v>
      </c>
      <c r="R5" s="49" t="s">
        <v>115</v>
      </c>
    </row>
    <row r="6" spans="1:19" ht="28.05" customHeight="1" x14ac:dyDescent="0.3">
      <c r="A6" s="50" t="s">
        <v>8</v>
      </c>
      <c r="B6" s="51" t="s">
        <v>21</v>
      </c>
      <c r="C6" s="51" t="s">
        <v>10</v>
      </c>
      <c r="D6" s="51">
        <v>0.8</v>
      </c>
      <c r="E6" s="52" t="s">
        <v>42</v>
      </c>
      <c r="F6" s="53">
        <v>4.0999999999999996</v>
      </c>
      <c r="G6" s="53">
        <v>310</v>
      </c>
      <c r="H6" s="51">
        <v>32</v>
      </c>
      <c r="I6" s="53">
        <v>9.1</v>
      </c>
      <c r="J6" s="53">
        <v>304</v>
      </c>
      <c r="K6" s="53">
        <v>2.9</v>
      </c>
      <c r="L6" s="51" t="s">
        <v>29</v>
      </c>
      <c r="M6" s="51" t="s">
        <v>9</v>
      </c>
      <c r="N6" s="51" t="s">
        <v>33</v>
      </c>
      <c r="O6" s="51">
        <v>200</v>
      </c>
      <c r="P6" s="51">
        <v>160</v>
      </c>
      <c r="Q6" s="51">
        <v>450</v>
      </c>
      <c r="R6" s="54">
        <v>7.06</v>
      </c>
      <c r="S6" s="13"/>
    </row>
    <row r="7" spans="1:19" ht="28.05" customHeight="1" x14ac:dyDescent="0.3">
      <c r="A7" s="55" t="s">
        <v>5</v>
      </c>
      <c r="B7" s="40" t="s">
        <v>22</v>
      </c>
      <c r="C7" s="40" t="s">
        <v>11</v>
      </c>
      <c r="D7" s="40">
        <v>0.7</v>
      </c>
      <c r="E7" s="41" t="s">
        <v>43</v>
      </c>
      <c r="F7" s="42">
        <v>9.5</v>
      </c>
      <c r="G7" s="42">
        <v>345</v>
      </c>
      <c r="H7" s="40">
        <v>135</v>
      </c>
      <c r="I7" s="42">
        <v>13.5</v>
      </c>
      <c r="J7" s="42">
        <v>345</v>
      </c>
      <c r="K7" s="42">
        <v>12.5</v>
      </c>
      <c r="L7" s="40" t="s">
        <v>76</v>
      </c>
      <c r="M7" s="40" t="s">
        <v>82</v>
      </c>
      <c r="N7" s="40" t="s">
        <v>34</v>
      </c>
      <c r="O7" s="40">
        <v>280</v>
      </c>
      <c r="P7" s="40">
        <v>240</v>
      </c>
      <c r="Q7" s="40">
        <v>380</v>
      </c>
      <c r="R7" s="56">
        <v>18</v>
      </c>
      <c r="S7" s="13"/>
    </row>
    <row r="8" spans="1:19" ht="28.05" customHeight="1" x14ac:dyDescent="0.3">
      <c r="A8" s="55" t="s">
        <v>3</v>
      </c>
      <c r="B8" s="40" t="s">
        <v>23</v>
      </c>
      <c r="C8" s="40" t="s">
        <v>13</v>
      </c>
      <c r="D8" s="40">
        <v>1</v>
      </c>
      <c r="E8" s="41" t="s">
        <v>49</v>
      </c>
      <c r="F8" s="42">
        <v>7.5</v>
      </c>
      <c r="G8" s="42">
        <v>411</v>
      </c>
      <c r="H8" s="40">
        <v>350</v>
      </c>
      <c r="I8" s="42">
        <v>12.8</v>
      </c>
      <c r="J8" s="42">
        <v>481</v>
      </c>
      <c r="K8" s="42">
        <v>1.95</v>
      </c>
      <c r="L8" s="40" t="s">
        <v>30</v>
      </c>
      <c r="M8" s="40" t="s">
        <v>12</v>
      </c>
      <c r="N8" s="40" t="s">
        <v>35</v>
      </c>
      <c r="O8" s="40">
        <v>171</v>
      </c>
      <c r="P8" s="40">
        <v>140</v>
      </c>
      <c r="Q8" s="40">
        <v>544</v>
      </c>
      <c r="R8" s="56">
        <v>7</v>
      </c>
      <c r="S8" s="13"/>
    </row>
    <row r="9" spans="1:19" ht="28.05" customHeight="1" x14ac:dyDescent="0.3">
      <c r="A9" s="55" t="s">
        <v>6</v>
      </c>
      <c r="B9" s="40" t="s">
        <v>23</v>
      </c>
      <c r="C9" s="40" t="s">
        <v>15</v>
      </c>
      <c r="D9" s="40">
        <v>2</v>
      </c>
      <c r="E9" s="41" t="s">
        <v>40</v>
      </c>
      <c r="F9" s="42">
        <v>10</v>
      </c>
      <c r="G9" s="42">
        <v>380</v>
      </c>
      <c r="H9" s="40">
        <v>75</v>
      </c>
      <c r="I9" s="42">
        <v>14.3</v>
      </c>
      <c r="J9" s="42">
        <v>420</v>
      </c>
      <c r="K9" s="42">
        <v>4.5</v>
      </c>
      <c r="L9" s="40" t="s">
        <v>77</v>
      </c>
      <c r="M9" s="40" t="s">
        <v>14</v>
      </c>
      <c r="N9" s="40" t="s">
        <v>36</v>
      </c>
      <c r="O9" s="40">
        <v>336</v>
      </c>
      <c r="P9" s="40">
        <v>185</v>
      </c>
      <c r="Q9" s="40">
        <v>500</v>
      </c>
      <c r="R9" s="56">
        <v>6.72</v>
      </c>
      <c r="S9" s="13"/>
    </row>
    <row r="10" spans="1:19" ht="28.05" customHeight="1" x14ac:dyDescent="0.3">
      <c r="A10" s="55" t="s">
        <v>1</v>
      </c>
      <c r="B10" s="40" t="s">
        <v>24</v>
      </c>
      <c r="C10" s="40" t="s">
        <v>16</v>
      </c>
      <c r="D10" s="40">
        <v>2.8</v>
      </c>
      <c r="E10" s="41" t="s">
        <v>46</v>
      </c>
      <c r="F10" s="42">
        <v>4</v>
      </c>
      <c r="G10" s="42">
        <v>280</v>
      </c>
      <c r="H10" s="40">
        <v>600</v>
      </c>
      <c r="I10" s="42">
        <v>8</v>
      </c>
      <c r="J10" s="42">
        <v>200</v>
      </c>
      <c r="K10" s="42">
        <v>2.1</v>
      </c>
      <c r="L10" s="40" t="s">
        <v>74</v>
      </c>
      <c r="M10" s="40" t="s">
        <v>84</v>
      </c>
      <c r="N10" s="40" t="s">
        <v>37</v>
      </c>
      <c r="O10" s="40">
        <v>172</v>
      </c>
      <c r="P10" s="40">
        <v>150</v>
      </c>
      <c r="Q10" s="40">
        <v>500</v>
      </c>
      <c r="R10" s="56">
        <v>5.79</v>
      </c>
      <c r="S10" s="13"/>
    </row>
    <row r="11" spans="1:19" ht="28.05" customHeight="1" x14ac:dyDescent="0.3">
      <c r="A11" s="55" t="s">
        <v>0</v>
      </c>
      <c r="B11" s="40" t="s">
        <v>25</v>
      </c>
      <c r="C11" s="40" t="s">
        <v>16</v>
      </c>
      <c r="D11" s="40">
        <v>1.5</v>
      </c>
      <c r="E11" s="41" t="s">
        <v>44</v>
      </c>
      <c r="F11" s="42">
        <v>1.4</v>
      </c>
      <c r="G11" s="42">
        <v>245</v>
      </c>
      <c r="H11" s="40">
        <v>500</v>
      </c>
      <c r="I11" s="42">
        <v>7.8</v>
      </c>
      <c r="J11" s="42">
        <v>30</v>
      </c>
      <c r="K11" s="42">
        <v>1.7</v>
      </c>
      <c r="L11" s="40" t="s">
        <v>73</v>
      </c>
      <c r="M11" s="40" t="s">
        <v>17</v>
      </c>
      <c r="N11" s="40" t="s">
        <v>90</v>
      </c>
      <c r="O11" s="40">
        <v>122</v>
      </c>
      <c r="P11" s="40">
        <v>120</v>
      </c>
      <c r="Q11" s="40">
        <v>520</v>
      </c>
      <c r="R11" s="56">
        <v>6.11</v>
      </c>
      <c r="S11" s="13"/>
    </row>
    <row r="12" spans="1:19" ht="28.05" customHeight="1" x14ac:dyDescent="0.3">
      <c r="A12" s="55" t="s">
        <v>60</v>
      </c>
      <c r="B12" s="40" t="s">
        <v>48</v>
      </c>
      <c r="C12" s="40" t="s">
        <v>20</v>
      </c>
      <c r="D12" s="40">
        <v>1.3</v>
      </c>
      <c r="E12" s="41" t="s">
        <v>41</v>
      </c>
      <c r="F12" s="42">
        <v>11.7</v>
      </c>
      <c r="G12" s="42">
        <v>400</v>
      </c>
      <c r="H12" s="40">
        <v>25</v>
      </c>
      <c r="I12" s="42">
        <v>16</v>
      </c>
      <c r="J12" s="42">
        <v>450</v>
      </c>
      <c r="K12" s="42">
        <v>13.5</v>
      </c>
      <c r="L12" s="40" t="s">
        <v>75</v>
      </c>
      <c r="M12" s="40" t="s">
        <v>83</v>
      </c>
      <c r="N12" s="40" t="s">
        <v>38</v>
      </c>
      <c r="O12" s="40">
        <v>410</v>
      </c>
      <c r="P12" s="40">
        <v>230</v>
      </c>
      <c r="Q12" s="40">
        <v>600</v>
      </c>
      <c r="R12" s="56">
        <v>16.95</v>
      </c>
      <c r="S12" s="13"/>
    </row>
    <row r="13" spans="1:19" ht="28.05" customHeight="1" x14ac:dyDescent="0.3">
      <c r="A13" s="55" t="s">
        <v>7</v>
      </c>
      <c r="B13" s="40" t="s">
        <v>26</v>
      </c>
      <c r="C13" s="40" t="s">
        <v>18</v>
      </c>
      <c r="D13" s="40">
        <v>1.2</v>
      </c>
      <c r="E13" s="41" t="s">
        <v>15</v>
      </c>
      <c r="F13" s="42">
        <v>8.6999999999999993</v>
      </c>
      <c r="G13" s="42">
        <v>425</v>
      </c>
      <c r="H13" s="40">
        <v>90</v>
      </c>
      <c r="I13" s="42">
        <v>12</v>
      </c>
      <c r="J13" s="42">
        <v>330</v>
      </c>
      <c r="K13" s="42">
        <v>3.5</v>
      </c>
      <c r="L13" s="40" t="s">
        <v>77</v>
      </c>
      <c r="M13" s="40" t="s">
        <v>14</v>
      </c>
      <c r="N13" s="40" t="s">
        <v>85</v>
      </c>
      <c r="O13" s="40">
        <v>310</v>
      </c>
      <c r="P13" s="40">
        <v>245</v>
      </c>
      <c r="Q13" s="40">
        <v>400</v>
      </c>
      <c r="R13" s="56">
        <v>13</v>
      </c>
      <c r="S13" s="13"/>
    </row>
    <row r="14" spans="1:19" ht="28.05" customHeight="1" x14ac:dyDescent="0.3">
      <c r="A14" s="55" t="s">
        <v>4</v>
      </c>
      <c r="B14" s="40" t="s">
        <v>27</v>
      </c>
      <c r="C14" s="40" t="s">
        <v>16</v>
      </c>
      <c r="D14" s="40">
        <v>1.4</v>
      </c>
      <c r="E14" s="41" t="s">
        <v>15</v>
      </c>
      <c r="F14" s="42">
        <v>11.5</v>
      </c>
      <c r="G14" s="42">
        <v>470</v>
      </c>
      <c r="H14" s="40">
        <v>70</v>
      </c>
      <c r="I14" s="42">
        <v>15</v>
      </c>
      <c r="J14" s="42">
        <v>400</v>
      </c>
      <c r="K14" s="42">
        <v>3.7</v>
      </c>
      <c r="L14" s="40" t="s">
        <v>31</v>
      </c>
      <c r="M14" s="40" t="s">
        <v>19</v>
      </c>
      <c r="N14" s="40" t="s">
        <v>39</v>
      </c>
      <c r="O14" s="40">
        <v>240</v>
      </c>
      <c r="P14" s="40">
        <v>230</v>
      </c>
      <c r="Q14" s="40">
        <v>400</v>
      </c>
      <c r="R14" s="56">
        <v>10.09</v>
      </c>
      <c r="S14" s="13"/>
    </row>
    <row r="15" spans="1:19" ht="28.05" customHeight="1" x14ac:dyDescent="0.3">
      <c r="A15" s="57" t="s">
        <v>2</v>
      </c>
      <c r="B15" s="58" t="s">
        <v>28</v>
      </c>
      <c r="C15" s="58" t="s">
        <v>45</v>
      </c>
      <c r="D15" s="58">
        <v>1.7</v>
      </c>
      <c r="E15" s="59" t="s">
        <v>44</v>
      </c>
      <c r="F15" s="60">
        <v>5.4</v>
      </c>
      <c r="G15" s="60">
        <v>240</v>
      </c>
      <c r="H15" s="58">
        <v>400</v>
      </c>
      <c r="I15" s="60">
        <v>7.25</v>
      </c>
      <c r="J15" s="60">
        <v>225</v>
      </c>
      <c r="K15" s="60">
        <v>5.75</v>
      </c>
      <c r="L15" s="58" t="s">
        <v>32</v>
      </c>
      <c r="M15" s="58" t="s">
        <v>20</v>
      </c>
      <c r="N15" s="58" t="s">
        <v>86</v>
      </c>
      <c r="O15" s="58">
        <v>210</v>
      </c>
      <c r="P15" s="58">
        <v>180</v>
      </c>
      <c r="Q15" s="58">
        <v>550</v>
      </c>
      <c r="R15" s="61">
        <v>5.67</v>
      </c>
      <c r="S15" s="13"/>
    </row>
    <row r="16" spans="1:19" ht="16.2" thickBot="1" x14ac:dyDescent="0.35">
      <c r="A16" s="17"/>
      <c r="B16" s="36"/>
      <c r="C16" s="37"/>
      <c r="D16" s="37"/>
      <c r="E16" s="38"/>
      <c r="F16" s="39"/>
      <c r="G16" s="39"/>
      <c r="H16" s="37"/>
      <c r="I16" s="39"/>
      <c r="J16" s="39"/>
      <c r="K16" s="39"/>
      <c r="L16" s="37"/>
      <c r="M16" s="37"/>
      <c r="N16" s="37"/>
      <c r="O16" s="37"/>
      <c r="P16" s="37"/>
      <c r="Q16" s="4"/>
      <c r="R16" s="37"/>
      <c r="S16" s="13"/>
    </row>
    <row r="17" spans="2:19" ht="15" thickBot="1" x14ac:dyDescent="0.35">
      <c r="B17" s="15"/>
      <c r="C17" s="15"/>
      <c r="D17" s="13"/>
      <c r="E17" s="13"/>
      <c r="I17" s="13"/>
      <c r="J17" s="13"/>
      <c r="K17" s="13"/>
      <c r="L17" s="13"/>
      <c r="M17" s="13"/>
      <c r="N17" s="13"/>
      <c r="O17" s="16"/>
      <c r="P17" s="13"/>
      <c r="Q17" s="13"/>
      <c r="R17" s="16"/>
      <c r="S17" s="13"/>
    </row>
  </sheetData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5" sqref="D5"/>
    </sheetView>
  </sheetViews>
  <sheetFormatPr defaultRowHeight="14.4" x14ac:dyDescent="0.3"/>
  <sheetData>
    <row r="1" spans="1:2" ht="15.6" x14ac:dyDescent="0.3">
      <c r="A1" s="14">
        <f>'Função x Propriedade'!D18</f>
        <v>430</v>
      </c>
      <c r="B1" s="11" t="s">
        <v>8</v>
      </c>
    </row>
    <row r="2" spans="1:2" ht="15.6" x14ac:dyDescent="0.3">
      <c r="A2" s="14">
        <f>'Função x Propriedade'!E18</f>
        <v>380</v>
      </c>
      <c r="B2" s="11" t="s">
        <v>5</v>
      </c>
    </row>
    <row r="3" spans="1:2" ht="15.6" x14ac:dyDescent="0.3">
      <c r="A3" s="14">
        <f>'Função x Propriedade'!F18</f>
        <v>650</v>
      </c>
      <c r="B3" s="11" t="s">
        <v>3</v>
      </c>
    </row>
    <row r="4" spans="1:2" ht="15.6" x14ac:dyDescent="0.3">
      <c r="A4" s="14">
        <f>'Função x Propriedade'!G18</f>
        <v>700</v>
      </c>
      <c r="B4" s="11" t="s">
        <v>6</v>
      </c>
    </row>
    <row r="5" spans="1:2" ht="15.6" x14ac:dyDescent="0.3">
      <c r="A5" s="14">
        <f>'Função x Propriedade'!H18</f>
        <v>650</v>
      </c>
      <c r="B5" s="11" t="s">
        <v>1</v>
      </c>
    </row>
    <row r="6" spans="1:2" ht="15.6" x14ac:dyDescent="0.3">
      <c r="A6" s="14">
        <f>'Função x Propriedade'!I18</f>
        <v>540</v>
      </c>
      <c r="B6" s="11" t="s">
        <v>0</v>
      </c>
    </row>
    <row r="7" spans="1:2" ht="15.6" x14ac:dyDescent="0.3">
      <c r="A7" s="14">
        <f>'Função x Propriedade'!J18</f>
        <v>490</v>
      </c>
      <c r="B7" s="11" t="s">
        <v>60</v>
      </c>
    </row>
    <row r="8" spans="1:2" ht="15.6" x14ac:dyDescent="0.3">
      <c r="A8" s="14">
        <f>'Função x Propriedade'!K18</f>
        <v>450</v>
      </c>
      <c r="B8" s="11" t="s">
        <v>7</v>
      </c>
    </row>
    <row r="9" spans="1:2" ht="15.6" x14ac:dyDescent="0.3">
      <c r="A9" s="14">
        <f>'Função x Propriedade'!L18</f>
        <v>470</v>
      </c>
      <c r="B9" s="11" t="s">
        <v>4</v>
      </c>
    </row>
    <row r="10" spans="1:2" ht="15.6" x14ac:dyDescent="0.3">
      <c r="A10" s="14">
        <f>'Função x Propriedade'!M18</f>
        <v>740</v>
      </c>
      <c r="B10" s="11" t="s">
        <v>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Mestre</vt:lpstr>
      <vt:lpstr>Função x Propriedade</vt:lpstr>
      <vt:lpstr>Tabela de Propriedades</vt:lpstr>
      <vt:lpstr>Matriz-tabela PROCV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BARROS, Leandro Oliveira</cp:lastModifiedBy>
  <cp:lastPrinted>2015-06-12T11:59:38Z</cp:lastPrinted>
  <dcterms:created xsi:type="dcterms:W3CDTF">2015-05-10T22:00:31Z</dcterms:created>
  <dcterms:modified xsi:type="dcterms:W3CDTF">2015-12-09T02:24:16Z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